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668"/>
  <workbookPr defaultThemeVersion="124226"/>
  <mc:AlternateContent xmlns:mc="http://schemas.openxmlformats.org/markup-compatibility/2006">
    <mc:Choice Requires="x15">
      <x15ac:absPath xmlns:x15ac="http://schemas.microsoft.com/office/spreadsheetml/2010/11/ac" url="C:\Users\987654\Desktop\平成27年度財政状況資料集の作成及び提出について\05 財政状況資料集ファイル結合\"/>
    </mc:Choice>
  </mc:AlternateContent>
  <bookViews>
    <workbookView xWindow="240" yWindow="60" windowWidth="14940" windowHeight="7875" tabRatio="916"/>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concurrentManualCount="2"/>
</workbook>
</file>

<file path=xl/calcChain.xml><?xml version="1.0" encoding="utf-8"?>
<calcChain xmlns="http://schemas.openxmlformats.org/spreadsheetml/2006/main">
  <c r="BG34" i="9" l="1"/>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BE37" i="9"/>
  <c r="AM37" i="9"/>
  <c r="U37" i="9"/>
  <c r="C37" i="9"/>
  <c r="BE36" i="9"/>
  <c r="C36" i="9"/>
  <c r="BE35" i="9"/>
  <c r="C34" i="9"/>
  <c r="C35" i="9" s="1"/>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l="1"/>
  <c r="AM35" i="9" l="1"/>
  <c r="AM36" i="9" l="1"/>
  <c r="BW34" i="9" l="1"/>
  <c r="BW35" i="9" s="1"/>
  <c r="BW36" i="9" s="1"/>
  <c r="BW37" i="9" s="1"/>
  <c r="BW38" i="9" s="1"/>
  <c r="BW39" i="9" s="1"/>
  <c r="BE34" i="9"/>
  <c r="CO34" i="9" l="1"/>
  <c r="CO35" i="9" s="1"/>
  <c r="CO36" i="9" s="1"/>
  <c r="CO37" i="9" s="1"/>
</calcChain>
</file>

<file path=xl/sharedStrings.xml><?xml version="1.0" encoding="utf-8"?>
<sst xmlns="http://schemas.openxmlformats.org/spreadsheetml/2006/main" count="1059" uniqueCount="572">
  <si>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</si>
  <si>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</si>
  <si>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</si>
  <si>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</si>
  <si>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</si>
  <si>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</si>
  <si>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</si>
  <si>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</si>
  <si>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</si>
  <si>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</si>
  <si>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</si>
  <si>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</si>
  <si>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</si>
  <si>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</si>
  <si>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</si>
  <si>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</si>
  <si>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</si>
  <si>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</si>
  <si>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</si>
  <si>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</si>
  <si>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</si>
  <si>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</si>
  <si>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</si>
  <si>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</si>
  <si>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</si>
  <si>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</si>
  <si>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</si>
  <si>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</si>
  <si>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</si>
  <si>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</si>
  <si>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</si>
  <si>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</si>
  <si>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</si>
  <si>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</si>
  <si>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</si>
  <si>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</si>
  <si>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</si>
  <si>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</si>
  <si>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</si>
  <si>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</si>
  <si>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</si>
  <si>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</si>
  <si>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</si>
  <si>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</si>
  <si>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</si>
  <si>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</si>
  <si>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</si>
  <si>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</si>
  <si>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</si>
  <si>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</si>
  <si>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</si>
  <si>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</si>
  <si>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</si>
  <si>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</si>
  <si>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</si>
  <si>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</si>
  <si>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</si>
  <si>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</si>
  <si>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</si>
  <si>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</si>
  <si>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</si>
  <si>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</si>
  <si>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</si>
  <si>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</si>
  <si>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</si>
  <si>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</si>
  <si>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</si>
  <si>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</si>
  <si>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</si>
  <si>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</si>
  <si>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</si>
  <si>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</si>
  <si>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</si>
  <si>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</si>
  <si>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</si>
  <si>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</si>
  <si>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</si>
  <si>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</si>
  <si>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</si>
  <si>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</si>
  <si>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</si>
  <si>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</si>
  <si>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</si>
  <si>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</si>
  <si>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</si>
  <si>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</si>
  <si>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</si>
  <si>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</si>
  <si>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</si>
  <si>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</si>
  <si>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</si>
  <si>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</si>
  <si>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</si>
  <si>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</si>
  <si>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</si>
  <si>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</si>
  <si>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</si>
  <si>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</si>
  <si>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</si>
  <si>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</si>
  <si>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</si>
  <si>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</si>
  <si>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</si>
  <si>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</si>
  <si>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</si>
  <si>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</si>
  <si>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</si>
  <si>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</si>
  <si>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</si>
  <si>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</si>
  <si>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</si>
  <si>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</si>
  <si>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</si>
  <si>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</si>
  <si>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</si>
  <si>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</si>
  <si>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</si>
  <si>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</si>
  <si>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</si>
  <si>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</si>
  <si>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</si>
  <si>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</si>
  <si>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</si>
  <si>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</si>
  <si>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</si>
  <si>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</si>
  <si>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</si>
  <si>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</si>
  <si>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</si>
  <si>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</si>
  <si>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</si>
  <si>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</si>
  <si>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</si>
  <si>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</si>
  <si>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</si>
  <si>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</si>
  <si>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</si>
  <si>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</si>
  <si>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</si>
  <si>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</si>
  <si>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</si>
  <si>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</si>
  <si>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</si>
  <si>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</si>
  <si>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</si>
  <si>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</si>
  <si>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</si>
  <si>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</si>
  <si>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</si>
  <si>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</si>
  <si>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</si>
  <si>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</si>
  <si>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</si>
  <si>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</si>
  <si>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</si>
  <si>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</si>
  <si>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</si>
  <si>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</si>
  <si>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</si>
  <si>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</si>
  <si>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</si>
  <si>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</si>
  <si>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</si>
  <si>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</si>
  <si>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</si>
  <si>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</si>
  <si>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</si>
  <si>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</si>
  <si>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</si>
  <si>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</si>
  <si>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</si>
  <si>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</si>
  <si>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</si>
  <si>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</si>
  <si>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</si>
  <si>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</si>
  <si>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</si>
  <si>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</si>
  <si>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</si>
  <si>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</si>
  <si>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</si>
  <si>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</si>
  <si>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</si>
  <si>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</si>
  <si>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</si>
  <si>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</si>
  <si>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</si>
  <si>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</si>
  <si>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</si>
  <si>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</si>
  <si>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</si>
  <si>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</si>
  <si>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</si>
  <si>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</si>
  <si>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熊本県宇城市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</si>
  <si>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</si>
  <si>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</si>
  <si>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</si>
  <si>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</si>
  <si>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</si>
  <si>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</si>
  <si>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</si>
  <si>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</si>
  <si>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</si>
  <si>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</si>
  <si>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</si>
  <si>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</si>
  <si>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</si>
  <si>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</si>
  <si>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</si>
  <si>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</si>
  <si>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</si>
  <si>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</si>
  <si>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</si>
  <si>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</si>
  <si>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</si>
  <si>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</si>
  <si>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</si>
  <si>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</si>
  <si>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</si>
  <si>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</si>
  <si>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</si>
  <si>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</si>
  <si>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</si>
  <si>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</si>
  <si>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</si>
  <si>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</si>
  <si>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</si>
  <si>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</si>
  <si>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</si>
  <si>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</si>
  <si>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</si>
  <si>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</si>
  <si>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</si>
  <si>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</si>
  <si>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</si>
  <si>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</si>
  <si>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</si>
  <si>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</si>
  <si>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</si>
  <si>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</si>
  <si>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</si>
  <si>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</si>
  <si>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</si>
  <si>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</si>
  <si>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</si>
  <si>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</si>
  <si>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</si>
  <si>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</si>
  <si>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</si>
  <si>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</si>
  <si>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</si>
  <si>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</si>
  <si>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</si>
  <si>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</si>
  <si>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</si>
  <si>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</si>
  <si>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</si>
  <si>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</si>
  <si>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</si>
  <si>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</si>
  <si>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</si>
  <si>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</si>
  <si>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</si>
  <si>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</si>
  <si>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</si>
  <si>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</si>
  <si>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</si>
  <si>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</si>
  <si>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</si>
  <si>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</si>
  <si>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</si>
  <si>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</si>
  <si>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</si>
  <si>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</si>
  <si>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</si>
  <si>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</si>
  <si>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</si>
  <si>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</si>
  <si>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</si>
  <si>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</si>
  <si>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</si>
  <si>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</si>
  <si>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</si>
  <si>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</si>
  <si>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</si>
  <si>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</si>
  <si>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</si>
  <si>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</si>
  <si>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</si>
  <si>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</si>
  <si>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</si>
  <si>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</si>
  <si>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</si>
  <si>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</si>
  <si>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</si>
  <si>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</si>
  <si>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</si>
  <si>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</si>
  <si>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</si>
  <si>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</si>
  <si>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</si>
  <si>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</si>
  <si>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</si>
  <si>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</si>
  <si>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</si>
  <si>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</si>
  <si>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</si>
  <si>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</si>
  <si>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</si>
  <si>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</si>
  <si>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</si>
  <si>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</si>
  <si>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</si>
  <si>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</si>
  <si>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</si>
  <si>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病院</t>
    <phoneticPr fontId="5"/>
  </si>
  <si>
    <t>被保険者数(人)</t>
  </si>
  <si>
    <t>　繰出金</t>
    <phoneticPr fontId="5"/>
  </si>
  <si>
    <t>簡易水道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</si>
  <si>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</si>
  <si>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</si>
  <si>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</si>
  <si>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</si>
  <si>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</si>
  <si>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</si>
  <si>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</si>
  <si>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</si>
  <si>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</si>
  <si>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</si>
  <si>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</si>
  <si>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</si>
  <si>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</si>
  <si>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</si>
  <si>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</si>
  <si>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</si>
  <si>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</si>
  <si>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</si>
  <si>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</si>
  <si>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</si>
  <si>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</si>
  <si>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</si>
  <si>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熊本県宇城市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</si>
  <si>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</si>
  <si>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</si>
  <si>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</si>
  <si>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</si>
  <si>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</si>
  <si>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</si>
  <si>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</si>
  <si>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</si>
  <si>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</si>
  <si>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</si>
  <si>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</si>
  <si>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</si>
  <si>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</si>
  <si>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</si>
  <si>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</si>
  <si>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</si>
  <si>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</si>
  <si>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</si>
  <si>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</si>
  <si>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</si>
  <si>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</si>
  <si>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</si>
  <si>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</si>
  <si>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</si>
  <si>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</si>
  <si>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</si>
  <si>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</si>
  <si>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</si>
  <si>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</si>
  <si>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</si>
  <si>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</si>
  <si>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</si>
  <si>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</si>
  <si>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</si>
  <si>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</si>
  <si>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</si>
  <si>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</si>
  <si>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</si>
  <si>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</si>
  <si>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市民病院事業会計</t>
    <phoneticPr fontId="5"/>
  </si>
  <si>
    <t>下水道事業会計</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</si>
  <si>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</si>
  <si>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</si>
  <si>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</si>
  <si>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</si>
  <si>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</si>
  <si>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</si>
  <si>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</si>
  <si>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</si>
  <si>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</si>
  <si>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</si>
  <si>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</si>
  <si>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</si>
  <si>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</si>
  <si>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</si>
  <si>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</si>
  <si>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</si>
  <si>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</si>
  <si>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</si>
  <si>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</si>
  <si>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</si>
  <si>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</si>
  <si>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</si>
  <si>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</si>
  <si>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</si>
  <si>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</si>
  <si>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</si>
  <si>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</si>
  <si>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</si>
  <si>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</si>
  <si>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</si>
  <si>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</si>
  <si>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</si>
  <si>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</si>
  <si>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</si>
  <si>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</si>
  <si>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</si>
  <si>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</si>
  <si>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</si>
  <si>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</si>
  <si>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</si>
  <si>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</si>
  <si>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</si>
  <si>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</si>
  <si>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</si>
  <si>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</si>
  <si>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</si>
  <si>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</si>
  <si>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</si>
  <si>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</si>
  <si>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</si>
  <si>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</si>
  <si>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</si>
  <si>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</si>
  <si>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</si>
  <si>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</si>
  <si>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</si>
  <si>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</si>
  <si>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</si>
  <si>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宇城市民病院事業会計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</si>
  <si>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</si>
  <si>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</si>
  <si>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</si>
  <si>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</si>
  <si>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</si>
  <si>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</si>
  <si>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</si>
  <si>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</si>
  <si>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</si>
  <si>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</si>
  <si>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</si>
  <si>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</si>
  <si>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</si>
  <si>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</si>
  <si>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</si>
  <si>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</si>
  <si>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</si>
  <si>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</si>
  <si>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</si>
  <si>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</si>
  <si>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</si>
  <si>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</si>
  <si>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</si>
  <si>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</si>
  <si>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</si>
  <si>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</si>
  <si>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</si>
  <si>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</si>
  <si>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</si>
  <si>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</si>
  <si>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</si>
  <si>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</si>
  <si>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</si>
  <si>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</si>
  <si>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</si>
  <si>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</si>
  <si>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</si>
  <si>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</si>
  <si>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</si>
  <si>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</si>
  <si>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</si>
  <si>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</si>
  <si>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</si>
  <si>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</si>
  <si>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</si>
  <si>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</si>
  <si>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</si>
  <si>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</si>
  <si>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</si>
  <si>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</si>
  <si>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</si>
  <si>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</si>
  <si>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</si>
  <si>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</si>
  <si>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</si>
  <si>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</si>
  <si>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</si>
  <si>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</si>
  <si>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</si>
  <si>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</si>
  <si>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</si>
  <si>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</si>
  <si>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</si>
  <si>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</si>
  <si>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</si>
  <si>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</si>
  <si>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</si>
  <si>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</si>
  <si>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</si>
  <si>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</si>
  <si>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</si>
  <si>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</si>
  <si>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</si>
  <si>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</si>
  <si>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</si>
  <si>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</si>
  <si>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</si>
  <si>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</si>
  <si>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</si>
  <si>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</si>
  <si>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</si>
  <si>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</si>
  <si>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2.86</t>
  </si>
  <si>
    <t>一般会計</t>
  </si>
  <si>
    <t>市民病院事業会計</t>
  </si>
  <si>
    <t>水道事業会計</t>
  </si>
  <si>
    <t>下水道事業会計</t>
  </si>
  <si>
    <t>介護保険特別会計</t>
  </si>
  <si>
    <t>国民健康保険特別会計</t>
  </si>
  <si>
    <t>奨学金特別会計</t>
  </si>
  <si>
    <t>後期高齢者医療特別会計</t>
  </si>
  <si>
    <t>その他会計（赤字）</t>
  </si>
  <si>
    <t>その他会計（黒字）</t>
  </si>
  <si>
    <t>-</t>
    <phoneticPr fontId="2"/>
  </si>
  <si>
    <t>-</t>
    <phoneticPr fontId="2"/>
  </si>
  <si>
    <t>-</t>
    <phoneticPr fontId="2"/>
  </si>
  <si>
    <t>-</t>
    <phoneticPr fontId="2"/>
  </si>
  <si>
    <t>-</t>
    <phoneticPr fontId="2"/>
  </si>
  <si>
    <t>-</t>
    <phoneticPr fontId="2"/>
  </si>
  <si>
    <t>-</t>
    <phoneticPr fontId="2"/>
  </si>
  <si>
    <t>熊本県市町村総合事務組合</t>
    <phoneticPr fontId="2"/>
  </si>
  <si>
    <t>上天草・宇城水道企業団</t>
    <phoneticPr fontId="2"/>
  </si>
  <si>
    <t>宇城広域連合（一般会計）</t>
    <phoneticPr fontId="2"/>
  </si>
  <si>
    <t>宇城広域連合（ふるさと市町村圏基金特別会計）</t>
    <phoneticPr fontId="2"/>
  </si>
  <si>
    <t>熊本県後期高齢者医療広域連合（一般会計）</t>
    <phoneticPr fontId="2"/>
  </si>
  <si>
    <t>熊本県後期高齢者医療広域連合（後期高齢者医療特別会計）</t>
    <phoneticPr fontId="2"/>
  </si>
  <si>
    <t>宇城市土地開発公社</t>
    <phoneticPr fontId="2"/>
  </si>
  <si>
    <t>三角町振興株式会社</t>
    <phoneticPr fontId="2"/>
  </si>
  <si>
    <t>不知火温泉有限会社</t>
    <phoneticPr fontId="2"/>
  </si>
  <si>
    <t>有限会社アグリパーク豊野</t>
    <phoneticPr fontId="2"/>
  </si>
  <si>
    <t>-</t>
    <phoneticPr fontId="2"/>
  </si>
  <si>
    <t>-</t>
    <phoneticPr fontId="2"/>
  </si>
  <si>
    <t>-</t>
    <phoneticPr fontId="2"/>
  </si>
  <si>
    <t>-</t>
    <phoneticPr fontId="2"/>
  </si>
  <si>
    <t>法適用企業</t>
  </si>
  <si>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</si>
  <si>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</si>
  <si>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</si>
  <si>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</si>
  <si>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</si>
  <si>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</si>
  <si>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</si>
  <si>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</si>
  <si>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</si>
  <si>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</si>
  <si>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</si>
  <si>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</si>
  <si>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</si>
  <si>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実質公債費比率、将来負担比率ともに、類似団体と比較して高い水準にあるものの、年々減少傾向にあり、平成27年度においてはいずれも類似団体とほぼ同程度となっています。これは、毎年度の地方債の新規発行額を、その年度の元金償還額以内とし、地方債現在高を減少させてきた自主的な財政健全化の取り組みによるものであり、財政状況は確実に改善されているといえます。
　しかしながら、今後は熊本地震等の影響による地方債発行額の増額などによる比率の上昇が懸念されるため、引き続き、歳出経費の削減、基金の増資及び有利な地方債の活用により、公債費の適正化に取り組んでいく必要があります。</t>
    <rPh sb="1" eb="3">
      <t>ジッシツ</t>
    </rPh>
    <rPh sb="3" eb="6">
      <t>コウサイヒ</t>
    </rPh>
    <rPh sb="6" eb="8">
      <t>ヒリツ</t>
    </rPh>
    <rPh sb="9" eb="11">
      <t>ショウライ</t>
    </rPh>
    <rPh sb="11" eb="13">
      <t>フタン</t>
    </rPh>
    <rPh sb="13" eb="15">
      <t>ヒリツ</t>
    </rPh>
    <rPh sb="19" eb="21">
      <t>ルイジ</t>
    </rPh>
    <rPh sb="21" eb="23">
      <t>ダンタイ</t>
    </rPh>
    <rPh sb="24" eb="26">
      <t>ヒカク</t>
    </rPh>
    <rPh sb="28" eb="29">
      <t>タカ</t>
    </rPh>
    <rPh sb="30" eb="32">
      <t>スイジュン</t>
    </rPh>
    <rPh sb="39" eb="41">
      <t>ネンネン</t>
    </rPh>
    <rPh sb="41" eb="43">
      <t>ゲンショウ</t>
    </rPh>
    <rPh sb="43" eb="45">
      <t>ケイコウ</t>
    </rPh>
    <rPh sb="49" eb="51">
      <t>ヘイセイ</t>
    </rPh>
    <rPh sb="53" eb="55">
      <t>ネンド</t>
    </rPh>
    <rPh sb="64" eb="66">
      <t>ルイジ</t>
    </rPh>
    <rPh sb="66" eb="68">
      <t>ダンタイ</t>
    </rPh>
    <rPh sb="71" eb="74">
      <t>ドウテイド</t>
    </rPh>
    <rPh sb="90" eb="93">
      <t>チホウサイ</t>
    </rPh>
    <rPh sb="94" eb="96">
      <t>シンキ</t>
    </rPh>
    <rPh sb="96" eb="99">
      <t>ハッコウガク</t>
    </rPh>
    <rPh sb="103" eb="105">
      <t>ネンド</t>
    </rPh>
    <rPh sb="106" eb="108">
      <t>ガンキン</t>
    </rPh>
    <rPh sb="108" eb="110">
      <t>ショウカン</t>
    </rPh>
    <rPh sb="110" eb="111">
      <t>ガク</t>
    </rPh>
    <rPh sb="111" eb="113">
      <t>イナイ</t>
    </rPh>
    <rPh sb="116" eb="119">
      <t>チホウサイ</t>
    </rPh>
    <rPh sb="119" eb="121">
      <t>ゲンザイ</t>
    </rPh>
    <rPh sb="121" eb="122">
      <t>ダカ</t>
    </rPh>
    <rPh sb="123" eb="125">
      <t>ゲンショウ</t>
    </rPh>
    <rPh sb="130" eb="133">
      <t>ジシュテキ</t>
    </rPh>
    <rPh sb="134" eb="136">
      <t>ザイセイ</t>
    </rPh>
    <rPh sb="136" eb="139">
      <t>ケンゼンカ</t>
    </rPh>
    <rPh sb="140" eb="141">
      <t>ト</t>
    </rPh>
    <rPh sb="142" eb="143">
      <t>ク</t>
    </rPh>
    <rPh sb="153" eb="155">
      <t>ザイセイ</t>
    </rPh>
    <rPh sb="155" eb="157">
      <t>ジョウキョウ</t>
    </rPh>
    <rPh sb="158" eb="160">
      <t>カクジツ</t>
    </rPh>
    <rPh sb="161" eb="163">
      <t>カイゼン</t>
    </rPh>
    <rPh sb="183" eb="185">
      <t>コンゴ</t>
    </rPh>
    <rPh sb="186" eb="188">
      <t>クマモト</t>
    </rPh>
    <rPh sb="188" eb="190">
      <t>ジシン</t>
    </rPh>
    <rPh sb="190" eb="191">
      <t>トウ</t>
    </rPh>
    <rPh sb="192" eb="194">
      <t>エイキョウ</t>
    </rPh>
    <rPh sb="197" eb="200">
      <t>チホウサイ</t>
    </rPh>
    <rPh sb="200" eb="203">
      <t>ハッコウガク</t>
    </rPh>
    <rPh sb="204" eb="206">
      <t>ゾウガク</t>
    </rPh>
    <rPh sb="211" eb="213">
      <t>ヒリツ</t>
    </rPh>
    <rPh sb="214" eb="216">
      <t>ジョウショウ</t>
    </rPh>
    <rPh sb="217" eb="219">
      <t>ケネン</t>
    </rPh>
    <rPh sb="225" eb="226">
      <t>ヒ</t>
    </rPh>
    <rPh sb="227" eb="228">
      <t>ツヅ</t>
    </rPh>
    <rPh sb="230" eb="232">
      <t>サイシュツ</t>
    </rPh>
    <rPh sb="232" eb="234">
      <t>ケイヒ</t>
    </rPh>
    <rPh sb="235" eb="237">
      <t>サクゲン</t>
    </rPh>
    <rPh sb="238" eb="240">
      <t>キキン</t>
    </rPh>
    <rPh sb="241" eb="243">
      <t>ゾウシ</t>
    </rPh>
    <rPh sb="243" eb="244">
      <t>オヨ</t>
    </rPh>
    <rPh sb="245" eb="247">
      <t>ユウリ</t>
    </rPh>
    <rPh sb="248" eb="251">
      <t>チホウサイ</t>
    </rPh>
    <rPh sb="252" eb="254">
      <t>カツヨウ</t>
    </rPh>
    <rPh sb="258" eb="261">
      <t>コウサイヒ</t>
    </rPh>
    <rPh sb="262" eb="265">
      <t>テキセイカ</t>
    </rPh>
    <rPh sb="266" eb="267">
      <t>ト</t>
    </rPh>
    <rPh sb="268" eb="269">
      <t>ク</t>
    </rPh>
    <rPh sb="273" eb="27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</si>
</sst>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mooth val="0"/>
          <c:extLst>
            <c:ext xmlns:c16="http://schemas.microsoft.com/office/drawing/2014/chart" uri="{C3380CC4-5D6E-409C-BE32-E72D297353CC}">
              <c16:uniqueId val="{00000000-4387-4008-8CDE-BFE63F0123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41841</c:v>
                </c:pt>
                <c:pt idx="1">
                  <c:v>61674</c:v>
                </c:pt>
                <c:pt idx="2">
                  <c:v>74408</c:v>
                </c:pt>
                <c:pt idx="3">
                  <c:v>53780</c:v>
                </c:pt>
                <c:pt idx="4">
                  <c:v>49274</c:v>
                </c:pt>
              </c:numCache>
            </c:numRef>
          </c:val>
          <c:smooth val="0"/>
          <c:extLst>
            <c:ext xmlns:c16="http://schemas.microsoft.com/office/drawing/2014/chart" uri="{C3380CC4-5D6E-409C-BE32-E72D297353CC}">
              <c16:uniqueId val="{00000001-4387-4008-8CDE-BFE63F012338}"/>
            </c:ext>
          </c:extLst>
        </c:ser>
        <c:dLbls>
          <c:showLegendKey val="0"/>
          <c:showVal val="0"/>
          <c:showCatName val="0"/>
          <c:showSerName val="0"/>
          <c:showPercent val="0"/>
          <c:showBubbleSize val="0"/>
        </c:dLbls>
        <c:marker val="1"/>
        <c:smooth val="0"/>
        <c:axId val="101287808"/>
        <c:axId val="101302272"/>
      </c:lineChart>
      <c:catAx>
        <c:axId val="1012878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1302272"/>
        <c:crosses val="autoZero"/>
        <c:auto val="1"/>
        <c:lblAlgn val="ctr"/>
        <c:lblOffset val="100"/>
        <c:tickLblSkip val="1"/>
        <c:tickMarkSkip val="1"/>
        <c:noMultiLvlLbl val="0"/>
      </c:catAx>
      <c:valAx>
        <c:axId val="101302272"/>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12878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5.44</c:v>
                </c:pt>
                <c:pt idx="1">
                  <c:v>5.51</c:v>
                </c:pt>
                <c:pt idx="2">
                  <c:v>5.66</c:v>
                </c:pt>
                <c:pt idx="3">
                  <c:v>7.56</c:v>
                </c:pt>
                <c:pt idx="4">
                  <c:v>7.98</c:v>
                </c:pt>
              </c:numCache>
            </c:numRef>
          </c:val>
          <c:extLst>
            <c:ext xmlns:c16="http://schemas.microsoft.com/office/drawing/2014/chart" uri="{C3380CC4-5D6E-409C-BE32-E72D297353CC}">
              <c16:uniqueId val="{00000000-322A-405C-A388-D14E51C19A6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23.96</c:v>
                </c:pt>
                <c:pt idx="1">
                  <c:v>29.65</c:v>
                </c:pt>
                <c:pt idx="2">
                  <c:v>38.11</c:v>
                </c:pt>
                <c:pt idx="3">
                  <c:v>36.35</c:v>
                </c:pt>
                <c:pt idx="4">
                  <c:v>43.03</c:v>
                </c:pt>
              </c:numCache>
            </c:numRef>
          </c:val>
          <c:extLst>
            <c:ext xmlns:c16="http://schemas.microsoft.com/office/drawing/2014/chart" uri="{C3380CC4-5D6E-409C-BE32-E72D297353CC}">
              <c16:uniqueId val="{00000001-322A-405C-A388-D14E51C19A60}"/>
            </c:ext>
          </c:extLst>
        </c:ser>
        <c:dLbls>
          <c:showLegendKey val="0"/>
          <c:showVal val="0"/>
          <c:showCatName val="0"/>
          <c:showSerName val="0"/>
          <c:showPercent val="0"/>
          <c:showBubbleSize val="0"/>
        </c:dLbls>
        <c:gapWidth val="250"/>
        <c:overlap val="100"/>
        <c:axId val="108541440"/>
        <c:axId val="1085433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4.41</c:v>
                </c:pt>
                <c:pt idx="1">
                  <c:v>2.78</c:v>
                </c:pt>
                <c:pt idx="2">
                  <c:v>5.89</c:v>
                </c:pt>
                <c:pt idx="3">
                  <c:v>-2.86</c:v>
                </c:pt>
                <c:pt idx="4">
                  <c:v>4.47</c:v>
                </c:pt>
              </c:numCache>
            </c:numRef>
          </c:val>
          <c:smooth val="0"/>
          <c:extLst>
            <c:ext xmlns:c16="http://schemas.microsoft.com/office/drawing/2014/chart" uri="{C3380CC4-5D6E-409C-BE32-E72D297353CC}">
              <c16:uniqueId val="{00000002-322A-405C-A388-D14E51C19A60}"/>
            </c:ext>
          </c:extLst>
        </c:ser>
        <c:dLbls>
          <c:showLegendKey val="0"/>
          <c:showVal val="0"/>
          <c:showCatName val="0"/>
          <c:showSerName val="0"/>
          <c:showPercent val="0"/>
          <c:showBubbleSize val="0"/>
        </c:dLbls>
        <c:marker val="1"/>
        <c:smooth val="0"/>
        <c:axId val="108541440"/>
        <c:axId val="108543360"/>
      </c:lineChart>
      <c:catAx>
        <c:axId val="108541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8543360"/>
        <c:crosses val="autoZero"/>
        <c:auto val="1"/>
        <c:lblAlgn val="ctr"/>
        <c:lblOffset val="100"/>
        <c:tickLblSkip val="1"/>
        <c:tickMarkSkip val="1"/>
        <c:noMultiLvlLbl val="0"/>
      </c:catAx>
      <c:valAx>
        <c:axId val="1085433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541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0.04</c:v>
                </c:pt>
                <c:pt idx="2">
                  <c:v>#N/A</c:v>
                </c:pt>
                <c:pt idx="3">
                  <c:v>0.06</c:v>
                </c:pt>
                <c:pt idx="4">
                  <c:v>#N/A</c:v>
                </c:pt>
                <c:pt idx="5">
                  <c:v>0.08</c:v>
                </c:pt>
                <c:pt idx="6">
                  <c:v>#N/A</c:v>
                </c:pt>
                <c:pt idx="7">
                  <c:v>0.04</c:v>
                </c:pt>
                <c:pt idx="8">
                  <c:v>#N/A</c:v>
                </c:pt>
                <c:pt idx="9">
                  <c:v>0.01</c:v>
                </c:pt>
              </c:numCache>
            </c:numRef>
          </c:val>
          <c:extLst>
            <c:ext xmlns:c16="http://schemas.microsoft.com/office/drawing/2014/chart" uri="{C3380CC4-5D6E-409C-BE32-E72D297353CC}">
              <c16:uniqueId val="{00000000-527B-4B00-9AB7-6C396358533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27B-4B00-9AB7-6C3963585331}"/>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2-527B-4B00-9AB7-6C3963585331}"/>
            </c:ext>
          </c:extLst>
        </c:ser>
        <c:ser>
          <c:idx val="3"/>
          <c:order val="3"/>
          <c:tx>
            <c:strRef>
              <c:f>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0.02</c:v>
                </c:pt>
                <c:pt idx="8">
                  <c:v>#N/A</c:v>
                </c:pt>
                <c:pt idx="9">
                  <c:v>0.02</c:v>
                </c:pt>
              </c:numCache>
            </c:numRef>
          </c:val>
          <c:extLst>
            <c:ext xmlns:c16="http://schemas.microsoft.com/office/drawing/2014/chart" uri="{C3380CC4-5D6E-409C-BE32-E72D297353CC}">
              <c16:uniqueId val="{00000003-527B-4B00-9AB7-6C3963585331}"/>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1.98</c:v>
                </c:pt>
                <c:pt idx="2">
                  <c:v>#N/A</c:v>
                </c:pt>
                <c:pt idx="3">
                  <c:v>0.2</c:v>
                </c:pt>
                <c:pt idx="4">
                  <c:v>#N/A</c:v>
                </c:pt>
                <c:pt idx="5">
                  <c:v>0.51</c:v>
                </c:pt>
                <c:pt idx="6">
                  <c:v>#N/A</c:v>
                </c:pt>
                <c:pt idx="7">
                  <c:v>0.77</c:v>
                </c:pt>
                <c:pt idx="8">
                  <c:v>#N/A</c:v>
                </c:pt>
                <c:pt idx="9">
                  <c:v>0.56000000000000005</c:v>
                </c:pt>
              </c:numCache>
            </c:numRef>
          </c:val>
          <c:extLst>
            <c:ext xmlns:c16="http://schemas.microsoft.com/office/drawing/2014/chart" uri="{C3380CC4-5D6E-409C-BE32-E72D297353CC}">
              <c16:uniqueId val="{00000004-527B-4B00-9AB7-6C3963585331}"/>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0.13</c:v>
                </c:pt>
                <c:pt idx="2">
                  <c:v>#N/A</c:v>
                </c:pt>
                <c:pt idx="3">
                  <c:v>0.57999999999999996</c:v>
                </c:pt>
                <c:pt idx="4">
                  <c:v>#N/A</c:v>
                </c:pt>
                <c:pt idx="5">
                  <c:v>0.7</c:v>
                </c:pt>
                <c:pt idx="6">
                  <c:v>#N/A</c:v>
                </c:pt>
                <c:pt idx="7">
                  <c:v>1.1599999999999999</c:v>
                </c:pt>
                <c:pt idx="8">
                  <c:v>#N/A</c:v>
                </c:pt>
                <c:pt idx="9">
                  <c:v>1.62</c:v>
                </c:pt>
              </c:numCache>
            </c:numRef>
          </c:val>
          <c:extLst>
            <c:ext xmlns:c16="http://schemas.microsoft.com/office/drawing/2014/chart" uri="{C3380CC4-5D6E-409C-BE32-E72D297353CC}">
              <c16:uniqueId val="{00000005-527B-4B00-9AB7-6C396358533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1.82</c:v>
                </c:pt>
                <c:pt idx="2">
                  <c:v>#N/A</c:v>
                </c:pt>
                <c:pt idx="3">
                  <c:v>2.1800000000000002</c:v>
                </c:pt>
                <c:pt idx="4">
                  <c:v>#N/A</c:v>
                </c:pt>
                <c:pt idx="5">
                  <c:v>2.13</c:v>
                </c:pt>
                <c:pt idx="6">
                  <c:v>#N/A</c:v>
                </c:pt>
                <c:pt idx="7">
                  <c:v>2.41</c:v>
                </c:pt>
                <c:pt idx="8">
                  <c:v>#N/A</c:v>
                </c:pt>
                <c:pt idx="9">
                  <c:v>2.35</c:v>
                </c:pt>
              </c:numCache>
            </c:numRef>
          </c:val>
          <c:extLst>
            <c:ext xmlns:c16="http://schemas.microsoft.com/office/drawing/2014/chart" uri="{C3380CC4-5D6E-409C-BE32-E72D297353CC}">
              <c16:uniqueId val="{00000006-527B-4B00-9AB7-6C3963585331}"/>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2.2999999999999998</c:v>
                </c:pt>
                <c:pt idx="2">
                  <c:v>#N/A</c:v>
                </c:pt>
                <c:pt idx="3">
                  <c:v>1.98</c:v>
                </c:pt>
                <c:pt idx="4">
                  <c:v>#N/A</c:v>
                </c:pt>
                <c:pt idx="5">
                  <c:v>1.98</c:v>
                </c:pt>
                <c:pt idx="6">
                  <c:v>#N/A</c:v>
                </c:pt>
                <c:pt idx="7">
                  <c:v>2.61</c:v>
                </c:pt>
                <c:pt idx="8">
                  <c:v>#N/A</c:v>
                </c:pt>
                <c:pt idx="9">
                  <c:v>2.63</c:v>
                </c:pt>
              </c:numCache>
            </c:numRef>
          </c:val>
          <c:extLst>
            <c:ext xmlns:c16="http://schemas.microsoft.com/office/drawing/2014/chart" uri="{C3380CC4-5D6E-409C-BE32-E72D297353CC}">
              <c16:uniqueId val="{00000007-527B-4B00-9AB7-6C3963585331}"/>
            </c:ext>
          </c:extLst>
        </c:ser>
        <c:ser>
          <c:idx val="8"/>
          <c:order val="8"/>
          <c:tx>
            <c:strRef>
              <c:f>データシート!$A$35</c:f>
              <c:strCache>
                <c:ptCount val="1"/>
                <c:pt idx="0">
                  <c:v>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1.74</c:v>
                </c:pt>
                <c:pt idx="2">
                  <c:v>#N/A</c:v>
                </c:pt>
                <c:pt idx="3">
                  <c:v>1.81</c:v>
                </c:pt>
                <c:pt idx="4">
                  <c:v>#N/A</c:v>
                </c:pt>
                <c:pt idx="5">
                  <c:v>1.91</c:v>
                </c:pt>
                <c:pt idx="6">
                  <c:v>#N/A</c:v>
                </c:pt>
                <c:pt idx="7">
                  <c:v>2.36</c:v>
                </c:pt>
                <c:pt idx="8">
                  <c:v>#N/A</c:v>
                </c:pt>
                <c:pt idx="9">
                  <c:v>2.77</c:v>
                </c:pt>
              </c:numCache>
            </c:numRef>
          </c:val>
          <c:extLst>
            <c:ext xmlns:c16="http://schemas.microsoft.com/office/drawing/2014/chart" uri="{C3380CC4-5D6E-409C-BE32-E72D297353CC}">
              <c16:uniqueId val="{00000008-527B-4B00-9AB7-6C396358533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5.43</c:v>
                </c:pt>
                <c:pt idx="2">
                  <c:v>#N/A</c:v>
                </c:pt>
                <c:pt idx="3">
                  <c:v>5.49</c:v>
                </c:pt>
                <c:pt idx="4">
                  <c:v>#N/A</c:v>
                </c:pt>
                <c:pt idx="5">
                  <c:v>5.65</c:v>
                </c:pt>
                <c:pt idx="6">
                  <c:v>#N/A</c:v>
                </c:pt>
                <c:pt idx="7">
                  <c:v>7.53</c:v>
                </c:pt>
                <c:pt idx="8">
                  <c:v>#N/A</c:v>
                </c:pt>
                <c:pt idx="9">
                  <c:v>7.95</c:v>
                </c:pt>
              </c:numCache>
            </c:numRef>
          </c:val>
          <c:extLst>
            <c:ext xmlns:c16="http://schemas.microsoft.com/office/drawing/2014/chart" uri="{C3380CC4-5D6E-409C-BE32-E72D297353CC}">
              <c16:uniqueId val="{00000009-527B-4B00-9AB7-6C3963585331}"/>
            </c:ext>
          </c:extLst>
        </c:ser>
        <c:dLbls>
          <c:showLegendKey val="0"/>
          <c:showVal val="0"/>
          <c:showCatName val="0"/>
          <c:showSerName val="0"/>
          <c:showPercent val="0"/>
          <c:showBubbleSize val="0"/>
        </c:dLbls>
        <c:gapWidth val="150"/>
        <c:overlap val="100"/>
        <c:axId val="108907904"/>
        <c:axId val="108909696"/>
      </c:barChart>
      <c:catAx>
        <c:axId val="108907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8909696"/>
        <c:crosses val="autoZero"/>
        <c:auto val="1"/>
        <c:lblAlgn val="ctr"/>
        <c:lblOffset val="100"/>
        <c:tickLblSkip val="1"/>
        <c:tickMarkSkip val="1"/>
        <c:noMultiLvlLbl val="0"/>
      </c:catAx>
      <c:valAx>
        <c:axId val="1089096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9079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3070</c:v>
                </c:pt>
                <c:pt idx="5">
                  <c:v>3051</c:v>
                </c:pt>
                <c:pt idx="8">
                  <c:v>2987</c:v>
                </c:pt>
                <c:pt idx="11">
                  <c:v>3110</c:v>
                </c:pt>
                <c:pt idx="14">
                  <c:v>3608</c:v>
                </c:pt>
              </c:numCache>
            </c:numRef>
          </c:val>
          <c:extLst>
            <c:ext xmlns:c16="http://schemas.microsoft.com/office/drawing/2014/chart" uri="{C3380CC4-5D6E-409C-BE32-E72D297353CC}">
              <c16:uniqueId val="{00000000-5144-4BB2-8FF2-3E58D645A83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144-4BB2-8FF2-3E58D645A83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60</c:v>
                </c:pt>
                <c:pt idx="3">
                  <c:v>55</c:v>
                </c:pt>
                <c:pt idx="6">
                  <c:v>53</c:v>
                </c:pt>
                <c:pt idx="9">
                  <c:v>232</c:v>
                </c:pt>
                <c:pt idx="12">
                  <c:v>7</c:v>
                </c:pt>
              </c:numCache>
            </c:numRef>
          </c:val>
          <c:extLst>
            <c:ext xmlns:c16="http://schemas.microsoft.com/office/drawing/2014/chart" uri="{C3380CC4-5D6E-409C-BE32-E72D297353CC}">
              <c16:uniqueId val="{00000002-5144-4BB2-8FF2-3E58D645A83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469</c:v>
                </c:pt>
                <c:pt idx="3">
                  <c:v>239</c:v>
                </c:pt>
                <c:pt idx="6">
                  <c:v>69</c:v>
                </c:pt>
                <c:pt idx="9">
                  <c:v>96</c:v>
                </c:pt>
                <c:pt idx="12">
                  <c:v>107</c:v>
                </c:pt>
              </c:numCache>
            </c:numRef>
          </c:val>
          <c:extLst>
            <c:ext xmlns:c16="http://schemas.microsoft.com/office/drawing/2014/chart" uri="{C3380CC4-5D6E-409C-BE32-E72D297353CC}">
              <c16:uniqueId val="{00000003-5144-4BB2-8FF2-3E58D645A83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1066</c:v>
                </c:pt>
                <c:pt idx="3">
                  <c:v>1036</c:v>
                </c:pt>
                <c:pt idx="6">
                  <c:v>936</c:v>
                </c:pt>
                <c:pt idx="9">
                  <c:v>910</c:v>
                </c:pt>
                <c:pt idx="12">
                  <c:v>874</c:v>
                </c:pt>
              </c:numCache>
            </c:numRef>
          </c:val>
          <c:extLst>
            <c:ext xmlns:c16="http://schemas.microsoft.com/office/drawing/2014/chart" uri="{C3380CC4-5D6E-409C-BE32-E72D297353CC}">
              <c16:uniqueId val="{00000004-5144-4BB2-8FF2-3E58D645A83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144-4BB2-8FF2-3E58D645A83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144-4BB2-8FF2-3E58D645A83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3711</c:v>
                </c:pt>
                <c:pt idx="3">
                  <c:v>3688</c:v>
                </c:pt>
                <c:pt idx="6">
                  <c:v>3643</c:v>
                </c:pt>
                <c:pt idx="9">
                  <c:v>3674</c:v>
                </c:pt>
                <c:pt idx="12">
                  <c:v>4407</c:v>
                </c:pt>
              </c:numCache>
            </c:numRef>
          </c:val>
          <c:extLst>
            <c:ext xmlns:c16="http://schemas.microsoft.com/office/drawing/2014/chart" uri="{C3380CC4-5D6E-409C-BE32-E72D297353CC}">
              <c16:uniqueId val="{00000007-5144-4BB2-8FF2-3E58D645A83B}"/>
            </c:ext>
          </c:extLst>
        </c:ser>
        <c:dLbls>
          <c:showLegendKey val="0"/>
          <c:showVal val="0"/>
          <c:showCatName val="0"/>
          <c:showSerName val="0"/>
          <c:showPercent val="0"/>
          <c:showBubbleSize val="0"/>
        </c:dLbls>
        <c:gapWidth val="100"/>
        <c:overlap val="100"/>
        <c:axId val="92036096"/>
        <c:axId val="920382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2236</c:v>
                </c:pt>
                <c:pt idx="2">
                  <c:v>#N/A</c:v>
                </c:pt>
                <c:pt idx="3">
                  <c:v>#N/A</c:v>
                </c:pt>
                <c:pt idx="4">
                  <c:v>1967</c:v>
                </c:pt>
                <c:pt idx="5">
                  <c:v>#N/A</c:v>
                </c:pt>
                <c:pt idx="6">
                  <c:v>#N/A</c:v>
                </c:pt>
                <c:pt idx="7">
                  <c:v>1714</c:v>
                </c:pt>
                <c:pt idx="8">
                  <c:v>#N/A</c:v>
                </c:pt>
                <c:pt idx="9">
                  <c:v>#N/A</c:v>
                </c:pt>
                <c:pt idx="10">
                  <c:v>1802</c:v>
                </c:pt>
                <c:pt idx="11">
                  <c:v>#N/A</c:v>
                </c:pt>
                <c:pt idx="12">
                  <c:v>#N/A</c:v>
                </c:pt>
                <c:pt idx="13">
                  <c:v>1787</c:v>
                </c:pt>
                <c:pt idx="14">
                  <c:v>#N/A</c:v>
                </c:pt>
              </c:numCache>
            </c:numRef>
          </c:val>
          <c:smooth val="0"/>
          <c:extLst>
            <c:ext xmlns:c16="http://schemas.microsoft.com/office/drawing/2014/chart" uri="{C3380CC4-5D6E-409C-BE32-E72D297353CC}">
              <c16:uniqueId val="{00000008-5144-4BB2-8FF2-3E58D645A83B}"/>
            </c:ext>
          </c:extLst>
        </c:ser>
        <c:dLbls>
          <c:showLegendKey val="0"/>
          <c:showVal val="0"/>
          <c:showCatName val="0"/>
          <c:showSerName val="0"/>
          <c:showPercent val="0"/>
          <c:showBubbleSize val="0"/>
        </c:dLbls>
        <c:marker val="1"/>
        <c:smooth val="0"/>
        <c:axId val="92036096"/>
        <c:axId val="92038272"/>
      </c:lineChart>
      <c:catAx>
        <c:axId val="92036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2038272"/>
        <c:crosses val="autoZero"/>
        <c:auto val="1"/>
        <c:lblAlgn val="ctr"/>
        <c:lblOffset val="100"/>
        <c:tickLblSkip val="1"/>
        <c:tickMarkSkip val="1"/>
        <c:noMultiLvlLbl val="0"/>
      </c:catAx>
      <c:valAx>
        <c:axId val="92038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2036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30360</c:v>
                </c:pt>
                <c:pt idx="5">
                  <c:v>30199</c:v>
                </c:pt>
                <c:pt idx="8">
                  <c:v>30097</c:v>
                </c:pt>
                <c:pt idx="11">
                  <c:v>31392</c:v>
                </c:pt>
                <c:pt idx="14">
                  <c:v>30325</c:v>
                </c:pt>
              </c:numCache>
            </c:numRef>
          </c:val>
          <c:extLst>
            <c:ext xmlns:c16="http://schemas.microsoft.com/office/drawing/2014/chart" uri="{C3380CC4-5D6E-409C-BE32-E72D297353CC}">
              <c16:uniqueId val="{00000000-A396-4B82-B8FE-6482F1818FB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73</c:v>
                </c:pt>
                <c:pt idx="5">
                  <c:v>57</c:v>
                </c:pt>
                <c:pt idx="8">
                  <c:v>37</c:v>
                </c:pt>
                <c:pt idx="11">
                  <c:v>7</c:v>
                </c:pt>
                <c:pt idx="14">
                  <c:v>5</c:v>
                </c:pt>
              </c:numCache>
            </c:numRef>
          </c:val>
          <c:extLst>
            <c:ext xmlns:c16="http://schemas.microsoft.com/office/drawing/2014/chart" uri="{C3380CC4-5D6E-409C-BE32-E72D297353CC}">
              <c16:uniqueId val="{00000001-A396-4B82-B8FE-6482F1818FB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5645</c:v>
                </c:pt>
                <c:pt idx="5">
                  <c:v>6805</c:v>
                </c:pt>
                <c:pt idx="8">
                  <c:v>8197</c:v>
                </c:pt>
                <c:pt idx="11">
                  <c:v>8760</c:v>
                </c:pt>
                <c:pt idx="14">
                  <c:v>10021</c:v>
                </c:pt>
              </c:numCache>
            </c:numRef>
          </c:val>
          <c:extLst>
            <c:ext xmlns:c16="http://schemas.microsoft.com/office/drawing/2014/chart" uri="{C3380CC4-5D6E-409C-BE32-E72D297353CC}">
              <c16:uniqueId val="{00000002-A396-4B82-B8FE-6482F1818FB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396-4B82-B8FE-6482F1818FB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96-4B82-B8FE-6482F1818FB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396-4B82-B8FE-6482F1818FB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5222</c:v>
                </c:pt>
                <c:pt idx="3">
                  <c:v>5123</c:v>
                </c:pt>
                <c:pt idx="6">
                  <c:v>4946</c:v>
                </c:pt>
                <c:pt idx="9">
                  <c:v>4569</c:v>
                </c:pt>
                <c:pt idx="12">
                  <c:v>4271</c:v>
                </c:pt>
              </c:numCache>
            </c:numRef>
          </c:val>
          <c:extLst>
            <c:ext xmlns:c16="http://schemas.microsoft.com/office/drawing/2014/chart" uri="{C3380CC4-5D6E-409C-BE32-E72D297353CC}">
              <c16:uniqueId val="{00000006-A396-4B82-B8FE-6482F1818FB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813</c:v>
                </c:pt>
                <c:pt idx="3">
                  <c:v>599</c:v>
                </c:pt>
                <c:pt idx="6">
                  <c:v>757</c:v>
                </c:pt>
                <c:pt idx="9">
                  <c:v>697</c:v>
                </c:pt>
                <c:pt idx="12">
                  <c:v>690</c:v>
                </c:pt>
              </c:numCache>
            </c:numRef>
          </c:val>
          <c:extLst>
            <c:ext xmlns:c16="http://schemas.microsoft.com/office/drawing/2014/chart" uri="{C3380CC4-5D6E-409C-BE32-E72D297353CC}">
              <c16:uniqueId val="{00000007-A396-4B82-B8FE-6482F1818FB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12691</c:v>
                </c:pt>
                <c:pt idx="3">
                  <c:v>11870</c:v>
                </c:pt>
                <c:pt idx="6">
                  <c:v>10834</c:v>
                </c:pt>
                <c:pt idx="9">
                  <c:v>10106</c:v>
                </c:pt>
                <c:pt idx="12">
                  <c:v>9627</c:v>
                </c:pt>
              </c:numCache>
            </c:numRef>
          </c:val>
          <c:extLst>
            <c:ext xmlns:c16="http://schemas.microsoft.com/office/drawing/2014/chart" uri="{C3380CC4-5D6E-409C-BE32-E72D297353CC}">
              <c16:uniqueId val="{00000008-A396-4B82-B8FE-6482F1818FB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429</c:v>
                </c:pt>
                <c:pt idx="3">
                  <c:v>373</c:v>
                </c:pt>
                <c:pt idx="6">
                  <c:v>316</c:v>
                </c:pt>
                <c:pt idx="9">
                  <c:v>86</c:v>
                </c:pt>
                <c:pt idx="12">
                  <c:v>75</c:v>
                </c:pt>
              </c:numCache>
            </c:numRef>
          </c:val>
          <c:extLst>
            <c:ext xmlns:c16="http://schemas.microsoft.com/office/drawing/2014/chart" uri="{C3380CC4-5D6E-409C-BE32-E72D297353CC}">
              <c16:uniqueId val="{00000009-A396-4B82-B8FE-6482F1818FB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32452</c:v>
                </c:pt>
                <c:pt idx="3">
                  <c:v>31898</c:v>
                </c:pt>
                <c:pt idx="6">
                  <c:v>31427</c:v>
                </c:pt>
                <c:pt idx="9">
                  <c:v>33372</c:v>
                </c:pt>
                <c:pt idx="12">
                  <c:v>31772</c:v>
                </c:pt>
              </c:numCache>
            </c:numRef>
          </c:val>
          <c:extLst>
            <c:ext xmlns:c16="http://schemas.microsoft.com/office/drawing/2014/chart" uri="{C3380CC4-5D6E-409C-BE32-E72D297353CC}">
              <c16:uniqueId val="{0000000A-A396-4B82-B8FE-6482F1818FB1}"/>
            </c:ext>
          </c:extLst>
        </c:ser>
        <c:dLbls>
          <c:showLegendKey val="0"/>
          <c:showVal val="0"/>
          <c:showCatName val="0"/>
          <c:showSerName val="0"/>
          <c:showPercent val="0"/>
          <c:showBubbleSize val="0"/>
        </c:dLbls>
        <c:gapWidth val="100"/>
        <c:overlap val="100"/>
        <c:axId val="84604032"/>
        <c:axId val="846059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15530</c:v>
                </c:pt>
                <c:pt idx="2">
                  <c:v>#N/A</c:v>
                </c:pt>
                <c:pt idx="3">
                  <c:v>#N/A</c:v>
                </c:pt>
                <c:pt idx="4">
                  <c:v>12804</c:v>
                </c:pt>
                <c:pt idx="5">
                  <c:v>#N/A</c:v>
                </c:pt>
                <c:pt idx="6">
                  <c:v>#N/A</c:v>
                </c:pt>
                <c:pt idx="7">
                  <c:v>9948</c:v>
                </c:pt>
                <c:pt idx="8">
                  <c:v>#N/A</c:v>
                </c:pt>
                <c:pt idx="9">
                  <c:v>#N/A</c:v>
                </c:pt>
                <c:pt idx="10">
                  <c:v>8671</c:v>
                </c:pt>
                <c:pt idx="11">
                  <c:v>#N/A</c:v>
                </c:pt>
                <c:pt idx="12">
                  <c:v>#N/A</c:v>
                </c:pt>
                <c:pt idx="13">
                  <c:v>6084</c:v>
                </c:pt>
                <c:pt idx="14">
                  <c:v>#N/A</c:v>
                </c:pt>
              </c:numCache>
            </c:numRef>
          </c:val>
          <c:smooth val="0"/>
          <c:extLst>
            <c:ext xmlns:c16="http://schemas.microsoft.com/office/drawing/2014/chart" uri="{C3380CC4-5D6E-409C-BE32-E72D297353CC}">
              <c16:uniqueId val="{0000000B-A396-4B82-B8FE-6482F1818FB1}"/>
            </c:ext>
          </c:extLst>
        </c:ser>
        <c:dLbls>
          <c:showLegendKey val="0"/>
          <c:showVal val="0"/>
          <c:showCatName val="0"/>
          <c:showSerName val="0"/>
          <c:showPercent val="0"/>
          <c:showBubbleSize val="0"/>
        </c:dLbls>
        <c:marker val="1"/>
        <c:smooth val="0"/>
        <c:axId val="84604032"/>
        <c:axId val="84605952"/>
      </c:lineChart>
      <c:catAx>
        <c:axId val="84604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4605952"/>
        <c:crosses val="autoZero"/>
        <c:auto val="1"/>
        <c:lblAlgn val="ctr"/>
        <c:lblOffset val="100"/>
        <c:tickLblSkip val="1"/>
        <c:tickMarkSkip val="1"/>
        <c:noMultiLvlLbl val="0"/>
      </c:catAx>
      <c:valAx>
        <c:axId val="846059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4604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{C1CE23D2-E192-4520-AA62-45564F950249}</c15:txfldGUID>
                      <c15:f>公会計指標分析・財政指標組合せ分析表!$K$50</c15:f>
                      <c15:dlblFieldTableCache>
                        <c:ptCount val="1"/>
                        <c:pt idx="0">
                          <c:v>H23</c:v>
                        </c:pt>
                      </c15:dlblFieldTableCache>
                    </c15:dlblFTEntry>
                  </c15:dlblFieldTable>
                  <c15:showDataLabelsRange val="0"/>
                </c:ext>
                <c:ext xmlns:c16="http://schemas.microsoft.com/office/drawing/2014/chart" uri="{C3380CC4-5D6E-409C-BE32-E72D297353CC}">
                  <c16:uniqueId val="{00000000-6B3C-447E-A4A0-1969B0950A77}"/>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{DF64FD82-287E-4271-9C4E-122090666394}</c15:txfldGUID>
                      <c15:f>公会計指標分析・財政指標組合せ分析表!$L$50</c15:f>
                      <c15:dlblFieldTableCache>
                        <c:ptCount val="1"/>
                        <c:pt idx="0">
                          <c:v>H24</c:v>
                        </c:pt>
                      </c15:dlblFieldTableCache>
                    </c15:dlblFTEntry>
                  </c15:dlblFieldTable>
                  <c15:showDataLabelsRange val="0"/>
                </c:ext>
                <c:ext xmlns:c16="http://schemas.microsoft.com/office/drawing/2014/chart" uri="{C3380CC4-5D6E-409C-BE32-E72D297353CC}">
                  <c16:uniqueId val="{00000001-6B3C-447E-A4A0-1969B0950A77}"/>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{5A9D5ADD-2409-4D2C-874B-8E613A6D360B}</c15:txfldGUID>
                      <c15:f>公会計指標分析・財政指標組合せ分析表!$M$50</c15:f>
                      <c15:dlblFieldTableCache>
                        <c:ptCount val="1"/>
                        <c:pt idx="0">
                          <c:v>H25</c:v>
                        </c:pt>
                      </c15:dlblFieldTableCache>
                    </c15:dlblFTEntry>
                  </c15:dlblFieldTable>
                  <c15:showDataLabelsRange val="0"/>
                </c:ext>
                <c:ext xmlns:c16="http://schemas.microsoft.com/office/drawing/2014/chart" uri="{C3380CC4-5D6E-409C-BE32-E72D297353CC}">
                  <c16:uniqueId val="{00000002-6B3C-447E-A4A0-1969B0950A77}"/>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{29C3B213-4405-43A4-BD60-D4246675030E}</c15:txfldGUID>
                      <c15:f>公会計指標分析・財政指標組合せ分析表!$N$50</c15:f>
                      <c15:dlblFieldTableCache>
                        <c:ptCount val="1"/>
                        <c:pt idx="0">
                          <c:v>H26</c:v>
                        </c:pt>
                      </c15:dlblFieldTableCache>
                    </c15:dlblFTEntry>
                  </c15:dlblFieldTable>
                  <c15:showDataLabelsRange val="0"/>
                </c:ext>
                <c:ext xmlns:c16="http://schemas.microsoft.com/office/drawing/2014/chart" uri="{C3380CC4-5D6E-409C-BE32-E72D297353CC}">
                  <c16:uniqueId val="{00000003-6B3C-447E-A4A0-1969B0950A77}"/>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{D3A217EA-EB5E-4E8D-92A6-F577A4F589F6}</c15:txfldGUID>
                      <c15:f>公会計指標分析・財政指標組合せ分析表!$O$50</c15:f>
                      <c15:dlblFieldTableCache>
                        <c:ptCount val="1"/>
                        <c:pt idx="0">
                          <c:v>H27</c:v>
                        </c:pt>
                      </c15:dlblFieldTableCache>
                    </c15:dlblFTEntry>
                  </c15:dlblFieldTable>
                  <c15:showDataLabelsRange val="0"/>
                </c:ext>
                <c:ext xmlns:c16="http://schemas.microsoft.com/office/drawing/2014/chart" uri="{C3380CC4-5D6E-409C-BE32-E72D297353CC}">
                  <c16:uniqueId val="{00000004-6B3C-447E-A4A0-1969B0950A77}"/>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c:ext xmlns:c16="http://schemas.microsoft.com/office/drawing/2014/chart" uri="{C3380CC4-5D6E-409C-BE32-E72D297353CC}">
              <c16:uniqueId val="{00000005-6B3C-447E-A4A0-1969B0950A77}"/>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{1F7BCD0C-5E33-4B77-B5BF-1F449124EEEB}</c15:txfldGUID>
                      <c15:f>公会計指標分析・財政指標組合せ分析表!$K$50</c15:f>
                      <c15:dlblFieldTableCache>
                        <c:ptCount val="1"/>
                        <c:pt idx="0">
                          <c:v>H23</c:v>
                        </c:pt>
                      </c15:dlblFieldTableCache>
                    </c15:dlblFTEntry>
                  </c15:dlblFieldTable>
                  <c15:showDataLabelsRange val="0"/>
                </c:ext>
                <c:ext xmlns:c16="http://schemas.microsoft.com/office/drawing/2014/chart" uri="{C3380CC4-5D6E-409C-BE32-E72D297353CC}">
                  <c16:uniqueId val="{00000006-6B3C-447E-A4A0-1969B0950A77}"/>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{7502157D-ED39-4B47-82C0-90121C22B343}</c15:txfldGUID>
                      <c15:f>公会計指標分析・財政指標組合せ分析表!$L$50</c15:f>
                      <c15:dlblFieldTableCache>
                        <c:ptCount val="1"/>
                        <c:pt idx="0">
                          <c:v>H24</c:v>
                        </c:pt>
                      </c15:dlblFieldTableCache>
                    </c15:dlblFTEntry>
                  </c15:dlblFieldTable>
                  <c15:showDataLabelsRange val="0"/>
                </c:ext>
                <c:ext xmlns:c16="http://schemas.microsoft.com/office/drawing/2014/chart" uri="{C3380CC4-5D6E-409C-BE32-E72D297353CC}">
                  <c16:uniqueId val="{00000007-6B3C-447E-A4A0-1969B0950A77}"/>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{B00AFC08-C2C2-4D7E-B105-5C6F226125DC}</c15:txfldGUID>
                      <c15:f>公会計指標分析・財政指標組合せ分析表!$M$50</c15:f>
                      <c15:dlblFieldTableCache>
                        <c:ptCount val="1"/>
                        <c:pt idx="0">
                          <c:v>H25</c:v>
                        </c:pt>
                      </c15:dlblFieldTableCache>
                    </c15:dlblFTEntry>
                  </c15:dlblFieldTable>
                  <c15:showDataLabelsRange val="0"/>
                </c:ext>
                <c:ext xmlns:c16="http://schemas.microsoft.com/office/drawing/2014/chart" uri="{C3380CC4-5D6E-409C-BE32-E72D297353CC}">
                  <c16:uniqueId val="{00000008-6B3C-447E-A4A0-1969B0950A77}"/>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{84D70515-35C4-41E9-9F13-6742101AB268}</c15:txfldGUID>
                      <c15:f>公会計指標分析・財政指標組合せ分析表!$N$50</c15:f>
                      <c15:dlblFieldTableCache>
                        <c:ptCount val="1"/>
                        <c:pt idx="0">
                          <c:v>H26</c:v>
                        </c:pt>
                      </c15:dlblFieldTableCache>
                    </c15:dlblFTEntry>
                  </c15:dlblFieldTable>
                  <c15:showDataLabelsRange val="0"/>
                </c:ext>
                <c:ext xmlns:c16="http://schemas.microsoft.com/office/drawing/2014/chart" uri="{C3380CC4-5D6E-409C-BE32-E72D297353CC}">
                  <c16:uniqueId val="{00000009-6B3C-447E-A4A0-1969B0950A77}"/>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{A6B0F9B7-CBC7-4EA2-A2D3-C565C6872B11}</c15:txfldGUID>
                      <c15:f>公会計指標分析・財政指標組合せ分析表!$O$50</c15:f>
                      <c15:dlblFieldTableCache>
                        <c:ptCount val="1"/>
                        <c:pt idx="0">
                          <c:v>H27</c:v>
                        </c:pt>
                      </c15:dlblFieldTableCache>
                    </c15:dlblFTEntry>
                  </c15:dlblFieldTable>
                  <c15:showDataLabelsRange val="0"/>
                </c:ext>
                <c:ext xmlns:c16="http://schemas.microsoft.com/office/drawing/2014/chart" uri="{C3380CC4-5D6E-409C-BE32-E72D297353CC}">
                  <c16:uniqueId val="{0000000A-6B3C-447E-A4A0-1969B0950A77}"/>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c:ext xmlns:c16="http://schemas.microsoft.com/office/drawing/2014/chart" uri="{C3380CC4-5D6E-409C-BE32-E72D297353CC}">
              <c16:uniqueId val="{0000000B-6B3C-447E-A4A0-1969B0950A77}"/>
            </c:ext>
          </c:extLst>
        </c:ser>
        <c:dLbls>
          <c:showLegendKey val="0"/>
          <c:showVal val="0"/>
          <c:showCatName val="0"/>
          <c:showSerName val="0"/>
          <c:showPercent val="0"/>
          <c:showBubbleSize val="0"/>
        </c:dLbls>
        <c:axId val="90809472"/>
        <c:axId val="90811392"/>
      </c:scatterChart>
      <c:valAx>
        <c:axId val="9080947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0811392"/>
        <c:crosses val="autoZero"/>
        <c:crossBetween val="midCat"/>
      </c:valAx>
      <c:valAx>
        <c:axId val="9081139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08094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{A8C5400E-05C6-4D95-B899-790CC99E9690}</c15:txfldGUID>
                      <c15:f>公会計指標分析・財政指標組合せ分析表!$K$72</c15:f>
                      <c15:dlblFieldTableCache>
                        <c:ptCount val="1"/>
                        <c:pt idx="0">
                          <c:v>H23</c:v>
                        </c:pt>
                      </c15:dlblFieldTableCache>
                    </c15:dlblFTEntry>
                  </c15:dlblFieldTable>
                  <c15:showDataLabelsRange val="0"/>
                </c:ext>
                <c:ext xmlns:c16="http://schemas.microsoft.com/office/drawing/2014/chart" uri="{C3380CC4-5D6E-409C-BE32-E72D297353CC}">
                  <c16:uniqueId val="{00000000-4445-4BA9-924F-C3C9A3499C7C}"/>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{E26F5C42-D419-442C-A778-8322BF4E075F}</c15:txfldGUID>
                      <c15:f>公会計指標分析・財政指標組合せ分析表!$L$72</c15:f>
                      <c15:dlblFieldTableCache>
                        <c:ptCount val="1"/>
                        <c:pt idx="0">
                          <c:v>H24</c:v>
                        </c:pt>
                      </c15:dlblFieldTableCache>
                    </c15:dlblFTEntry>
                  </c15:dlblFieldTable>
                  <c15:showDataLabelsRange val="0"/>
                </c:ext>
                <c:ext xmlns:c16="http://schemas.microsoft.com/office/drawing/2014/chart" uri="{C3380CC4-5D6E-409C-BE32-E72D297353CC}">
                  <c16:uniqueId val="{00000001-4445-4BA9-924F-C3C9A3499C7C}"/>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{7EB1CDBB-40D3-45C4-AD5C-3285C5386AD4}</c15:txfldGUID>
                      <c15:f>公会計指標分析・財政指標組合せ分析表!$M$72</c15:f>
                      <c15:dlblFieldTableCache>
                        <c:ptCount val="1"/>
                        <c:pt idx="0">
                          <c:v>H25</c:v>
                        </c:pt>
                      </c15:dlblFieldTableCache>
                    </c15:dlblFTEntry>
                  </c15:dlblFieldTable>
                  <c15:showDataLabelsRange val="0"/>
                </c:ext>
                <c:ext xmlns:c16="http://schemas.microsoft.com/office/drawing/2014/chart" uri="{C3380CC4-5D6E-409C-BE32-E72D297353CC}">
                  <c16:uniqueId val="{00000002-4445-4BA9-924F-C3C9A3499C7C}"/>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{B8326915-04C1-42C5-BEE4-41AA94377B6D}</c15:txfldGUID>
                      <c15:f>公会計指標分析・財政指標組合せ分析表!$N$72</c15:f>
                      <c15:dlblFieldTableCache>
                        <c:ptCount val="1"/>
                        <c:pt idx="0">
                          <c:v>H26</c:v>
                        </c:pt>
                      </c15:dlblFieldTableCache>
                    </c15:dlblFTEntry>
                  </c15:dlblFieldTable>
                  <c15:showDataLabelsRange val="0"/>
                </c:ext>
                <c:ext xmlns:c16="http://schemas.microsoft.com/office/drawing/2014/chart" uri="{C3380CC4-5D6E-409C-BE32-E72D297353CC}">
                  <c16:uniqueId val="{00000003-4445-4BA9-924F-C3C9A3499C7C}"/>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{8DCF68A0-148E-4025-8982-A9C713A42932}</c15:txfldGUID>
                      <c15:f>公会計指標分析・財政指標組合せ分析表!$O$72</c15:f>
                      <c15:dlblFieldTableCache>
                        <c:ptCount val="1"/>
                        <c:pt idx="0">
                          <c:v>H27</c:v>
                        </c:pt>
                      </c15:dlblFieldTableCache>
                    </c15:dlblFTEntry>
                  </c15:dlblFieldTable>
                  <c15:showDataLabelsRange val="0"/>
                </c:ext>
                <c:ext xmlns:c16="http://schemas.microsoft.com/office/drawing/2014/chart" uri="{C3380CC4-5D6E-409C-BE32-E72D297353CC}">
                  <c16:uniqueId val="{00000004-4445-4BA9-924F-C3C9A3499C7C}"/>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15.5</c:v>
                </c:pt>
                <c:pt idx="1">
                  <c:v>14.6</c:v>
                </c:pt>
                <c:pt idx="2">
                  <c:v>13.1</c:v>
                </c:pt>
                <c:pt idx="3">
                  <c:v>12.2</c:v>
                </c:pt>
                <c:pt idx="4">
                  <c:v>11.9</c:v>
                </c:pt>
              </c:numCache>
            </c:numRef>
          </c:xVal>
          <c:yVal>
            <c:numRef>
              <c:f>公会計指標分析・財政指標組合せ分析表!$K$73:$O$73</c:f>
              <c:numCache>
                <c:formatCode>#,##0.0;"▲ "#,##0.0</c:formatCode>
                <c:ptCount val="5"/>
                <c:pt idx="0">
                  <c:v>103.3</c:v>
                </c:pt>
                <c:pt idx="1">
                  <c:v>85.9</c:v>
                </c:pt>
                <c:pt idx="2">
                  <c:v>66.400000000000006</c:v>
                </c:pt>
                <c:pt idx="3">
                  <c:v>58.6</c:v>
                </c:pt>
                <c:pt idx="4">
                  <c:v>41.3</c:v>
                </c:pt>
              </c:numCache>
            </c:numRef>
          </c:yVal>
          <c:smooth val="0"/>
          <c:extLst>
            <c:ext xmlns:c16="http://schemas.microsoft.com/office/drawing/2014/chart" uri="{C3380CC4-5D6E-409C-BE32-E72D297353CC}">
              <c16:uniqueId val="{00000005-4445-4BA9-924F-C3C9A3499C7C}"/>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{BA22574A-C288-44C8-87B3-89F7D80DE00C}</c15:txfldGUID>
                      <c15:f>公会計指標分析・財政指標組合せ分析表!$K$72</c15:f>
                      <c15:dlblFieldTableCache>
                        <c:ptCount val="1"/>
                        <c:pt idx="0">
                          <c:v>H23</c:v>
                        </c:pt>
                      </c15:dlblFieldTableCache>
                    </c15:dlblFTEntry>
                  </c15:dlblFieldTable>
                  <c15:showDataLabelsRange val="0"/>
                </c:ext>
                <c:ext xmlns:c16="http://schemas.microsoft.com/office/drawing/2014/chart" uri="{C3380CC4-5D6E-409C-BE32-E72D297353CC}">
                  <c16:uniqueId val="{00000006-4445-4BA9-924F-C3C9A3499C7C}"/>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{1F4E2BA1-63AE-4396-AC01-8C0451DC1499}</c15:txfldGUID>
                      <c15:f>公会計指標分析・財政指標組合せ分析表!$L$72</c15:f>
                      <c15:dlblFieldTableCache>
                        <c:ptCount val="1"/>
                        <c:pt idx="0">
                          <c:v>H24</c:v>
                        </c:pt>
                      </c15:dlblFieldTableCache>
                    </c15:dlblFTEntry>
                  </c15:dlblFieldTable>
                  <c15:showDataLabelsRange val="0"/>
                </c:ext>
                <c:ext xmlns:c16="http://schemas.microsoft.com/office/drawing/2014/chart" uri="{C3380CC4-5D6E-409C-BE32-E72D297353CC}">
                  <c16:uniqueId val="{00000007-4445-4BA9-924F-C3C9A3499C7C}"/>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{2106C1C5-EBB4-4580-8D0A-72719D23F4C3}</c15:txfldGUID>
                      <c15:f>公会計指標分析・財政指標組合せ分析表!$M$72</c15:f>
                      <c15:dlblFieldTableCache>
                        <c:ptCount val="1"/>
                        <c:pt idx="0">
                          <c:v>H25</c:v>
                        </c:pt>
                      </c15:dlblFieldTableCache>
                    </c15:dlblFTEntry>
                  </c15:dlblFieldTable>
                  <c15:showDataLabelsRange val="0"/>
                </c:ext>
                <c:ext xmlns:c16="http://schemas.microsoft.com/office/drawing/2014/chart" uri="{C3380CC4-5D6E-409C-BE32-E72D297353CC}">
                  <c16:uniqueId val="{00000008-4445-4BA9-924F-C3C9A3499C7C}"/>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{229A79D4-2823-4D91-98AC-31DC336EFD8D}</c15:txfldGUID>
                      <c15:f>公会計指標分析・財政指標組合せ分析表!$N$72</c15:f>
                      <c15:dlblFieldTableCache>
                        <c:ptCount val="1"/>
                        <c:pt idx="0">
                          <c:v>H26</c:v>
                        </c:pt>
                      </c15:dlblFieldTableCache>
                    </c15:dlblFTEntry>
                  </c15:dlblFieldTable>
                  <c15:showDataLabelsRange val="0"/>
                </c:ext>
                <c:ext xmlns:c16="http://schemas.microsoft.com/office/drawing/2014/chart" uri="{C3380CC4-5D6E-409C-BE32-E72D297353CC}">
                  <c16:uniqueId val="{00000009-4445-4BA9-924F-C3C9A3499C7C}"/>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{76ECB24C-6FCC-4339-8039-727AEE9C73F0}</c15:txfldGUID>
                      <c15:f>公会計指標分析・財政指標組合せ分析表!$O$72</c15:f>
                      <c15:dlblFieldTableCache>
                        <c:ptCount val="1"/>
                        <c:pt idx="0">
                          <c:v>H27</c:v>
                        </c:pt>
                      </c15:dlblFieldTableCache>
                    </c15:dlblFTEntry>
                  </c15:dlblFieldTable>
                  <c15:showDataLabelsRange val="0"/>
                </c:ext>
                <c:ext xmlns:c16="http://schemas.microsoft.com/office/drawing/2014/chart" uri="{C3380CC4-5D6E-409C-BE32-E72D297353CC}">
                  <c16:uniqueId val="{0000000A-4445-4BA9-924F-C3C9A3499C7C}"/>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mooth val="0"/>
          <c:extLst>
            <c:ext xmlns:c16="http://schemas.microsoft.com/office/drawing/2014/chart" uri="{C3380CC4-5D6E-409C-BE32-E72D297353CC}">
              <c16:uniqueId val="{0000000B-4445-4BA9-924F-C3C9A3499C7C}"/>
            </c:ext>
          </c:extLst>
        </c:ser>
        <c:dLbls>
          <c:showLegendKey val="0"/>
          <c:showVal val="0"/>
          <c:showCatName val="0"/>
          <c:showSerName val="0"/>
          <c:showPercent val="0"/>
          <c:showBubbleSize val="0"/>
        </c:dLbls>
        <c:axId val="91029504"/>
        <c:axId val="91031424"/>
      </c:scatterChart>
      <c:valAx>
        <c:axId val="91029504"/>
        <c:scaling>
          <c:orientation val="minMax"/>
          <c:max val="16.100000000000001"/>
          <c:min val="8.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1031424"/>
        <c:crosses val="autoZero"/>
        <c:crossBetween val="midCat"/>
      </c:valAx>
      <c:valAx>
        <c:axId val="91031424"/>
        <c:scaling>
          <c:orientation val="minMax"/>
          <c:max val="115"/>
          <c:min val="3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102950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実質公債費比率は、年々減少傾向にあるものの類似団体と比較すると依然として高い状況にあります。</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原則、元金返済額より新規発行額を抑制することで、地方債現在高を減少させていく方針でしたが、平成</a:t>
          </a:r>
          <a:r>
            <a:rPr kumimoji="1" lang="en-US" altLang="ja-JP" sz="1100">
              <a:latin typeface="ＭＳ ゴシック" pitchFamily="49" charset="-128"/>
              <a:ea typeface="ＭＳ ゴシック" pitchFamily="49" charset="-128"/>
            </a:rPr>
            <a:t>26</a:t>
          </a:r>
          <a:r>
            <a:rPr kumimoji="1" lang="ja-JP" altLang="en-US" sz="1100">
              <a:latin typeface="ＭＳ ゴシック" pitchFamily="49" charset="-128"/>
              <a:ea typeface="ＭＳ ゴシック" pitchFamily="49" charset="-128"/>
            </a:rPr>
            <a:t>年度に</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町合併に資するソフト事業に対し合併特例債を財源とした基金を造成し活用していくこととしたため、約</a:t>
          </a:r>
          <a:r>
            <a:rPr kumimoji="1" lang="en-US" altLang="ja-JP" sz="1100">
              <a:latin typeface="ＭＳ ゴシック" pitchFamily="49" charset="-128"/>
              <a:ea typeface="ＭＳ ゴシック" pitchFamily="49" charset="-128"/>
            </a:rPr>
            <a:t>31.4</a:t>
          </a:r>
          <a:r>
            <a:rPr kumimoji="1" lang="ja-JP" altLang="en-US" sz="1100">
              <a:latin typeface="ＭＳ ゴシック" pitchFamily="49" charset="-128"/>
              <a:ea typeface="ＭＳ ゴシック" pitchFamily="49" charset="-128"/>
            </a:rPr>
            <a:t>億円を市債として発行しました。その影響により平成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年度から平成</a:t>
          </a:r>
          <a:r>
            <a:rPr kumimoji="1" lang="en-US" altLang="ja-JP" sz="1100">
              <a:latin typeface="ＭＳ ゴシック" pitchFamily="49" charset="-128"/>
              <a:ea typeface="ＭＳ ゴシック" pitchFamily="49" charset="-128"/>
            </a:rPr>
            <a:t>31</a:t>
          </a:r>
          <a:r>
            <a:rPr kumimoji="1" lang="ja-JP" altLang="en-US" sz="1100">
              <a:latin typeface="ＭＳ ゴシック" pitchFamily="49" charset="-128"/>
              <a:ea typeface="ＭＳ ゴシック" pitchFamily="49" charset="-128"/>
            </a:rPr>
            <a:t>年度までの</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年間で毎年</a:t>
          </a:r>
          <a:r>
            <a:rPr kumimoji="1" lang="en-US" altLang="ja-JP" sz="1100">
              <a:latin typeface="ＭＳ ゴシック" pitchFamily="49" charset="-128"/>
              <a:ea typeface="ＭＳ ゴシック" pitchFamily="49" charset="-128"/>
            </a:rPr>
            <a:t>7</a:t>
          </a:r>
          <a:r>
            <a:rPr kumimoji="1" lang="ja-JP" altLang="en-US" sz="1100">
              <a:latin typeface="ＭＳ ゴシック" pitchFamily="49" charset="-128"/>
              <a:ea typeface="ＭＳ ゴシック" pitchFamily="49" charset="-128"/>
            </a:rPr>
            <a:t>億円程度の元利償還金が増となり、実質的には分子に約</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億円のプラス影響を与え単年度の比率が</a:t>
          </a:r>
          <a:r>
            <a:rPr kumimoji="1" lang="en-US" altLang="ja-JP" sz="1100">
              <a:latin typeface="ＭＳ ゴシック" pitchFamily="49" charset="-128"/>
              <a:ea typeface="ＭＳ ゴシック" pitchFamily="49" charset="-128"/>
            </a:rPr>
            <a:t>12.1</a:t>
          </a:r>
          <a:r>
            <a:rPr kumimoji="1" lang="ja-JP" altLang="en-US" sz="1100">
              <a:latin typeface="ＭＳ ゴシック" pitchFamily="49" charset="-128"/>
              <a:ea typeface="ＭＳ ゴシック" pitchFamily="49" charset="-128"/>
            </a:rPr>
            <a:t>％と前年度と比較して横ばいとなった要因となりました。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今後の見込みとしては、熊本地震の影響により廃棄物処理に係る災害対策債や公共施設の災害復旧事業債を平成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年度に約</a:t>
          </a:r>
          <a:r>
            <a:rPr kumimoji="1" lang="en-US" altLang="ja-JP" sz="1100">
              <a:latin typeface="ＭＳ ゴシック" pitchFamily="49" charset="-128"/>
              <a:ea typeface="ＭＳ ゴシック" pitchFamily="49" charset="-128"/>
            </a:rPr>
            <a:t>45</a:t>
          </a:r>
          <a:r>
            <a:rPr kumimoji="1" lang="ja-JP" altLang="en-US" sz="1100">
              <a:latin typeface="ＭＳ ゴシック" pitchFamily="49" charset="-128"/>
              <a:ea typeface="ＭＳ ゴシック" pitchFamily="49" charset="-128"/>
            </a:rPr>
            <a:t>億円発行する予定ですが、国の財政支援により算入公債費等も</a:t>
          </a:r>
          <a:r>
            <a:rPr kumimoji="1" lang="en-US" altLang="ja-JP" sz="1100">
              <a:latin typeface="ＭＳ ゴシック" pitchFamily="49" charset="-128"/>
              <a:ea typeface="ＭＳ ゴシック" pitchFamily="49" charset="-128"/>
            </a:rPr>
            <a:t>95</a:t>
          </a:r>
          <a:r>
            <a:rPr kumimoji="1" lang="ja-JP" altLang="en-US" sz="1100">
              <a:latin typeface="ＭＳ ゴシック" pitchFamily="49" charset="-128"/>
              <a:ea typeface="ＭＳ ゴシック" pitchFamily="49" charset="-128"/>
            </a:rPr>
            <a:t>％程度と増える見込みですので、平成</a:t>
          </a:r>
          <a:r>
            <a:rPr kumimoji="1" lang="en-US" altLang="ja-JP" sz="1100">
              <a:latin typeface="ＭＳ ゴシック" pitchFamily="49" charset="-128"/>
              <a:ea typeface="ＭＳ ゴシック" pitchFamily="49" charset="-128"/>
            </a:rPr>
            <a:t>31</a:t>
          </a:r>
          <a:r>
            <a:rPr kumimoji="1" lang="ja-JP" altLang="en-US" sz="1100">
              <a:latin typeface="ＭＳ ゴシック" pitchFamily="49" charset="-128"/>
              <a:ea typeface="ＭＳ ゴシック" pitchFamily="49" charset="-128"/>
            </a:rPr>
            <a:t>年度をピークとして低下していくと想定しています。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将来負担比率は、年々減少傾向にあるものの類似団体と比較すると平均値より低い値となりました。</a:t>
          </a:r>
        </a:p>
        <a:p>
          <a:r>
            <a:rPr kumimoji="1" lang="ja-JP" altLang="en-US" sz="1100">
              <a:latin typeface="ＭＳ ゴシック" pitchFamily="49" charset="-128"/>
              <a:ea typeface="ＭＳ ゴシック" pitchFamily="49" charset="-128"/>
            </a:rPr>
            <a:t>　原則、元金返済額より新規発行額を抑制することで、地方債現在高を減少させていく方針でしたが、平成</a:t>
          </a:r>
          <a:r>
            <a:rPr kumimoji="1" lang="en-US" altLang="ja-JP" sz="1100">
              <a:latin typeface="ＭＳ ゴシック" pitchFamily="49" charset="-128"/>
              <a:ea typeface="ＭＳ ゴシック" pitchFamily="49" charset="-128"/>
            </a:rPr>
            <a:t>26</a:t>
          </a:r>
          <a:r>
            <a:rPr kumimoji="1" lang="ja-JP" altLang="en-US" sz="1100">
              <a:latin typeface="ＭＳ ゴシック" pitchFamily="49" charset="-128"/>
              <a:ea typeface="ＭＳ ゴシック" pitchFamily="49" charset="-128"/>
            </a:rPr>
            <a:t>年度に</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町合併に資するソフト事業に対し合併特例債を財源とした基金を造成し活用していくこととしたため、約</a:t>
          </a:r>
          <a:r>
            <a:rPr kumimoji="1" lang="en-US" altLang="ja-JP" sz="1100">
              <a:latin typeface="ＭＳ ゴシック" pitchFamily="49" charset="-128"/>
              <a:ea typeface="ＭＳ ゴシック" pitchFamily="49" charset="-128"/>
            </a:rPr>
            <a:t>31.4</a:t>
          </a:r>
          <a:r>
            <a:rPr kumimoji="1" lang="ja-JP" altLang="en-US" sz="1100">
              <a:latin typeface="ＭＳ ゴシック" pitchFamily="49" charset="-128"/>
              <a:ea typeface="ＭＳ ゴシック" pitchFamily="49" charset="-128"/>
            </a:rPr>
            <a:t>億円を市債として発行しました。その影響により平成</a:t>
          </a:r>
          <a:r>
            <a:rPr kumimoji="1" lang="en-US" altLang="ja-JP" sz="1100">
              <a:latin typeface="ＭＳ ゴシック" pitchFamily="49" charset="-128"/>
              <a:ea typeface="ＭＳ ゴシック" pitchFamily="49" charset="-128"/>
            </a:rPr>
            <a:t>26</a:t>
          </a:r>
          <a:r>
            <a:rPr kumimoji="1" lang="ja-JP" altLang="en-US" sz="1100">
              <a:latin typeface="ＭＳ ゴシック" pitchFamily="49" charset="-128"/>
              <a:ea typeface="ＭＳ ゴシック" pitchFamily="49" charset="-128"/>
            </a:rPr>
            <a:t>年度には地方債の現在高が増加しましたが、平成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年度には前年度と同等の額となりました。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類似団体の平均値を目標に地方債現在高の縮小、基金の増資に取り組んできた結果、充当可能基金は</a:t>
          </a:r>
          <a:r>
            <a:rPr kumimoji="1" lang="en-US" altLang="ja-JP" sz="1100">
              <a:latin typeface="ＭＳ ゴシック" pitchFamily="49" charset="-128"/>
              <a:ea typeface="ＭＳ ゴシック" pitchFamily="49" charset="-128"/>
            </a:rPr>
            <a:t>100</a:t>
          </a:r>
          <a:r>
            <a:rPr kumimoji="1" lang="ja-JP" altLang="en-US" sz="1100">
              <a:latin typeface="ＭＳ ゴシック" pitchFamily="49" charset="-128"/>
              <a:ea typeface="ＭＳ ゴシック" pitchFamily="49" charset="-128"/>
            </a:rPr>
            <a:t>億程度まで増資できましたが、熊本地震の影響により基金の取り崩しを今後行いますので、将来負担比率は本年度をピークとして今後悪化していくと見込んでいます。</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また、熊本地震からの復旧復興として、廃棄物処理対策や災害復旧、災害公営住宅の建設に対し、大型の起債を予定していますが、国の財政支援により基準財政需要額算入見込額も増加しますので、激変増加はしないと想定し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id="{C78B5F95-3DDA-44C3-BAC7-54E1B979C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id="{D51D822E-B454-4E28-9CEB-2E079B78D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a:extLst>
            <a:ext uri="{FF2B5EF4-FFF2-40B4-BE49-F238E27FC236}">
              <a16:creationId xmlns:a16="http://schemas.microsoft.com/office/drawing/2014/main" id="{FA4D877C-3633-4507-B309-AFB5F010B33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a:extLst>
            <a:ext uri="{FF2B5EF4-FFF2-40B4-BE49-F238E27FC236}">
              <a16:creationId xmlns:a16="http://schemas.microsoft.com/office/drawing/2014/main" id="{A48C4C1A-2E63-4EFD-A4E6-E30C5B5EAEC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a:extLst>
            <a:ext uri="{FF2B5EF4-FFF2-40B4-BE49-F238E27FC236}">
              <a16:creationId xmlns:a16="http://schemas.microsoft.com/office/drawing/2014/main" id="{9D520FFF-3642-433E-B75D-227A3DA649E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a:extLst>
            <a:ext uri="{FF2B5EF4-FFF2-40B4-BE49-F238E27FC236}">
              <a16:creationId xmlns:a16="http://schemas.microsoft.com/office/drawing/2014/main" id="{9CA83CD8-5ED3-4CA3-90FF-D3ED444D7F4A}"/>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a:extLst>
            <a:ext uri="{FF2B5EF4-FFF2-40B4-BE49-F238E27FC236}">
              <a16:creationId xmlns:a16="http://schemas.microsoft.com/office/drawing/2014/main" id="{86B96D40-D177-45B9-8BEC-9B070273D24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a:extLst>
            <a:ext uri="{FF2B5EF4-FFF2-40B4-BE49-F238E27FC236}">
              <a16:creationId xmlns:a16="http://schemas.microsoft.com/office/drawing/2014/main" id="{152CDD36-BAFD-4AB7-9E70-AC90797FAD6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a:extLst>
            <a:ext uri="{FF2B5EF4-FFF2-40B4-BE49-F238E27FC236}">
              <a16:creationId xmlns:a16="http://schemas.microsoft.com/office/drawing/2014/main" id="{94A65823-6C14-4DCB-A5EC-185B4B5FA8B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a:extLst>
            <a:ext uri="{FF2B5EF4-FFF2-40B4-BE49-F238E27FC236}">
              <a16:creationId xmlns:a16="http://schemas.microsoft.com/office/drawing/2014/main" id="{9BC1E338-8F4E-4524-9B72-DB06D7B7DAB9}"/>
            </a:ext>
          </a:extLst>
        </xdr:cNvPr>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a:extLst>
            <a:ext uri="{FF2B5EF4-FFF2-40B4-BE49-F238E27FC236}">
              <a16:creationId xmlns:a16="http://schemas.microsoft.com/office/drawing/2014/main" id="{D45A02F4-AFCF-4CDB-8F1D-0E0FC394836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a:extLst>
            <a:ext uri="{FF2B5EF4-FFF2-40B4-BE49-F238E27FC236}">
              <a16:creationId xmlns:a16="http://schemas.microsoft.com/office/drawing/2014/main" id="{314976EE-4229-412F-95CD-20322686C78D}"/>
            </a:ext>
          </a:extLst>
        </xdr:cNvPr>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a:extLst>
            <a:ext uri="{FF2B5EF4-FFF2-40B4-BE49-F238E27FC236}">
              <a16:creationId xmlns:a16="http://schemas.microsoft.com/office/drawing/2014/main" id="{FAA8931F-9580-4FAC-81E2-AFD4E6C354D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a:extLst>
            <a:ext uri="{FF2B5EF4-FFF2-40B4-BE49-F238E27FC236}">
              <a16:creationId xmlns:a16="http://schemas.microsoft.com/office/drawing/2014/main" id="{DB316342-188B-4D17-B871-177692F3AF4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a:extLst>
            <a:ext uri="{FF2B5EF4-FFF2-40B4-BE49-F238E27FC236}">
              <a16:creationId xmlns:a16="http://schemas.microsoft.com/office/drawing/2014/main" id="{B750C551-9BE0-4179-97A3-FEF6889EA16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a:extLst>
            <a:ext uri="{FF2B5EF4-FFF2-40B4-BE49-F238E27FC236}">
              <a16:creationId xmlns:a16="http://schemas.microsoft.com/office/drawing/2014/main" id="{D6BAFFFE-5E41-4DDC-9351-61C00E5735F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a:extLst>
            <a:ext uri="{FF2B5EF4-FFF2-40B4-BE49-F238E27FC236}">
              <a16:creationId xmlns:a16="http://schemas.microsoft.com/office/drawing/2014/main" id="{09A5BDFE-2CF0-48DD-8F18-CC329B66CB4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a:extLst>
            <a:ext uri="{FF2B5EF4-FFF2-40B4-BE49-F238E27FC236}">
              <a16:creationId xmlns:a16="http://schemas.microsoft.com/office/drawing/2014/main" id="{95DA0C96-0680-4ECF-9F41-B6816A035454}"/>
            </a:ext>
          </a:extLst>
        </xdr:cNvPr>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a:extLst>
            <a:ext uri="{FF2B5EF4-FFF2-40B4-BE49-F238E27FC236}">
              <a16:creationId xmlns:a16="http://schemas.microsoft.com/office/drawing/2014/main" id="{1CC4975C-883D-434E-9144-EC742BC9A4F7}"/>
            </a:ext>
          </a:extLst>
        </xdr:cNvPr>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a:extLst>
            <a:ext uri="{FF2B5EF4-FFF2-40B4-BE49-F238E27FC236}">
              <a16:creationId xmlns:a16="http://schemas.microsoft.com/office/drawing/2014/main" id="{E53135E5-8337-4C82-92C2-3B91E4C83CF0}"/>
            </a:ext>
          </a:extLst>
        </xdr:cNvPr>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a:extLst>
            <a:ext uri="{FF2B5EF4-FFF2-40B4-BE49-F238E27FC236}">
              <a16:creationId xmlns:a16="http://schemas.microsoft.com/office/drawing/2014/main" id="{9B733951-536A-4F65-8262-161C16C7648F}"/>
            </a:ext>
          </a:extLst>
        </xdr:cNvPr>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a:extLst>
            <a:ext uri="{FF2B5EF4-FFF2-40B4-BE49-F238E27FC236}">
              <a16:creationId xmlns:a16="http://schemas.microsoft.com/office/drawing/2014/main" id="{129F70A9-A102-46FC-881B-209D5D92D312}"/>
            </a:ext>
          </a:extLst>
        </xdr:cNvPr>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a:extLst>
            <a:ext uri="{FF2B5EF4-FFF2-40B4-BE49-F238E27FC236}">
              <a16:creationId xmlns:a16="http://schemas.microsoft.com/office/drawing/2014/main" id="{7985C34B-B101-40F6-827F-857EBCBBB06C}"/>
            </a:ext>
          </a:extLst>
        </xdr:cNvPr>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a:extLst>
            <a:ext uri="{FF2B5EF4-FFF2-40B4-BE49-F238E27FC236}">
              <a16:creationId xmlns:a16="http://schemas.microsoft.com/office/drawing/2014/main" id="{777FEE99-DF37-4F28-9A1D-57641CC5E5F9}"/>
            </a:ext>
          </a:extLst>
        </xdr:cNvPr>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a:extLst>
            <a:ext uri="{FF2B5EF4-FFF2-40B4-BE49-F238E27FC236}">
              <a16:creationId xmlns:a16="http://schemas.microsoft.com/office/drawing/2014/main" id="{67E69001-DA12-4C1E-859D-D49D6A8AC7DA}"/>
            </a:ext>
          </a:extLst>
        </xdr:cNvPr>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a:extLst>
            <a:ext uri="{FF2B5EF4-FFF2-40B4-BE49-F238E27FC236}">
              <a16:creationId xmlns:a16="http://schemas.microsoft.com/office/drawing/2014/main" id="{C256B1FD-286A-47D4-85BE-0B8553655A76}"/>
            </a:ext>
          </a:extLst>
        </xdr:cNvPr>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a:extLst>
            <a:ext uri="{FF2B5EF4-FFF2-40B4-BE49-F238E27FC236}">
              <a16:creationId xmlns:a16="http://schemas.microsoft.com/office/drawing/2014/main" id="{E240100C-4263-47AC-BF2C-20AC8263A172}"/>
            </a:ext>
          </a:extLst>
        </xdr:cNvPr>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a:extLst>
            <a:ext uri="{FF2B5EF4-FFF2-40B4-BE49-F238E27FC236}">
              <a16:creationId xmlns:a16="http://schemas.microsoft.com/office/drawing/2014/main" id="{D2F3B6DB-5878-4D08-B599-2D2F62373A2A}"/>
            </a:ext>
          </a:extLst>
        </xdr:cNvPr>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a:extLst>
            <a:ext uri="{FF2B5EF4-FFF2-40B4-BE49-F238E27FC236}">
              <a16:creationId xmlns:a16="http://schemas.microsoft.com/office/drawing/2014/main" id="{E66C01C3-1A10-414B-84FC-DE6DFAB37ED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a:extLst>
            <a:ext uri="{FF2B5EF4-FFF2-40B4-BE49-F238E27FC236}">
              <a16:creationId xmlns:a16="http://schemas.microsoft.com/office/drawing/2014/main" id="{160A3606-2F34-4B18-8BB1-114382C9EEB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a:extLst>
            <a:ext uri="{FF2B5EF4-FFF2-40B4-BE49-F238E27FC236}">
              <a16:creationId xmlns:a16="http://schemas.microsoft.com/office/drawing/2014/main" id="{D2613C7E-25A0-4C67-A68B-47596FDCC795}"/>
            </a:ext>
          </a:extLst>
        </xdr:cNvPr>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a:extLst>
            <a:ext uri="{FF2B5EF4-FFF2-40B4-BE49-F238E27FC236}">
              <a16:creationId xmlns:a16="http://schemas.microsoft.com/office/drawing/2014/main" id="{09BBA93E-648A-41A1-A52B-3513ADF7210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a:extLst>
            <a:ext uri="{FF2B5EF4-FFF2-40B4-BE49-F238E27FC236}">
              <a16:creationId xmlns:a16="http://schemas.microsoft.com/office/drawing/2014/main" id="{D534AD12-46B6-495F-A0A1-A2B91206F6A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a:extLst>
            <a:ext uri="{FF2B5EF4-FFF2-40B4-BE49-F238E27FC236}">
              <a16:creationId xmlns:a16="http://schemas.microsoft.com/office/drawing/2014/main" id="{C8E9B0E8-203F-4CF4-B24D-D08D93A16F2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a:extLst>
            <a:ext uri="{FF2B5EF4-FFF2-40B4-BE49-F238E27FC236}">
              <a16:creationId xmlns:a16="http://schemas.microsoft.com/office/drawing/2014/main" id="{4EBD8DB5-1FE3-439E-9BCE-5CE02460CBB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a:extLst>
            <a:ext uri="{FF2B5EF4-FFF2-40B4-BE49-F238E27FC236}">
              <a16:creationId xmlns:a16="http://schemas.microsoft.com/office/drawing/2014/main" id="{A7CFE998-DE7B-4D82-B117-86008CB9BD6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a:extLst>
            <a:ext uri="{FF2B5EF4-FFF2-40B4-BE49-F238E27FC236}">
              <a16:creationId xmlns:a16="http://schemas.microsoft.com/office/drawing/2014/main" id="{E559CB40-DEA1-4B16-9166-78CC80C8AAB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a:extLst>
            <a:ext uri="{FF2B5EF4-FFF2-40B4-BE49-F238E27FC236}">
              <a16:creationId xmlns:a16="http://schemas.microsoft.com/office/drawing/2014/main" id="{7AADB94D-C999-4DD6-B57B-53755E5F83D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a:extLst>
            <a:ext uri="{FF2B5EF4-FFF2-40B4-BE49-F238E27FC236}">
              <a16:creationId xmlns:a16="http://schemas.microsoft.com/office/drawing/2014/main" id="{1C5395DF-7C20-4ABF-9027-D4F9D71CE34E}"/>
            </a:ext>
          </a:extLst>
        </xdr:cNvPr>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a:extLst>
            <a:ext uri="{FF2B5EF4-FFF2-40B4-BE49-F238E27FC236}">
              <a16:creationId xmlns:a16="http://schemas.microsoft.com/office/drawing/2014/main" id="{37E3FFE5-783F-4200-8604-5A4FD613EB1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a:extLst>
            <a:ext uri="{FF2B5EF4-FFF2-40B4-BE49-F238E27FC236}">
              <a16:creationId xmlns:a16="http://schemas.microsoft.com/office/drawing/2014/main" id="{78502640-9317-4427-8F7A-538EF2F1F35D}"/>
            </a:ext>
          </a:extLst>
        </xdr:cNvPr>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a:extLst>
            <a:ext uri="{FF2B5EF4-FFF2-40B4-BE49-F238E27FC236}">
              <a16:creationId xmlns:a16="http://schemas.microsoft.com/office/drawing/2014/main" id="{DC19AAC7-FBD1-4DEA-A082-0735C09682AB}"/>
            </a:ext>
          </a:extLst>
        </xdr:cNvPr>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a:extLst>
            <a:ext uri="{FF2B5EF4-FFF2-40B4-BE49-F238E27FC236}">
              <a16:creationId xmlns:a16="http://schemas.microsoft.com/office/drawing/2014/main" id="{F56632DC-5609-4404-BCDA-0122AFEF6D5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a:extLst>
            <a:ext uri="{FF2B5EF4-FFF2-40B4-BE49-F238E27FC236}">
              <a16:creationId xmlns:a16="http://schemas.microsoft.com/office/drawing/2014/main" id="{FFFFD5B1-0B86-428A-8CC2-FC03E1677AA5}"/>
            </a:ext>
          </a:extLst>
        </xdr:cNvPr>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a:extLst>
            <a:ext uri="{FF2B5EF4-FFF2-40B4-BE49-F238E27FC236}">
              <a16:creationId xmlns:a16="http://schemas.microsoft.com/office/drawing/2014/main" id="{2E4C5BF5-F381-493C-906A-232DE5B91363}"/>
            </a:ext>
          </a:extLst>
        </xdr:cNvPr>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a:extLst>
            <a:ext uri="{FF2B5EF4-FFF2-40B4-BE49-F238E27FC236}">
              <a16:creationId xmlns:a16="http://schemas.microsoft.com/office/drawing/2014/main" id="{5C26D6C8-0411-4055-95F0-71735427A9E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a:extLst>
            <a:ext uri="{FF2B5EF4-FFF2-40B4-BE49-F238E27FC236}">
              <a16:creationId xmlns:a16="http://schemas.microsoft.com/office/drawing/2014/main" id="{6A0B6EC8-9F82-4FDF-9EA7-BA0DDF93BF1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a:extLst>
            <a:ext uri="{FF2B5EF4-FFF2-40B4-BE49-F238E27FC236}">
              <a16:creationId xmlns:a16="http://schemas.microsoft.com/office/drawing/2014/main" id="{3A6111EA-9685-4845-960A-E8A813CB030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a:extLst>
            <a:ext uri="{FF2B5EF4-FFF2-40B4-BE49-F238E27FC236}">
              <a16:creationId xmlns:a16="http://schemas.microsoft.com/office/drawing/2014/main" id="{E9F44FBA-6F50-45E0-B98D-A1D6DB336E8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a:extLst>
            <a:ext uri="{FF2B5EF4-FFF2-40B4-BE49-F238E27FC236}">
              <a16:creationId xmlns:a16="http://schemas.microsoft.com/office/drawing/2014/main" id="{EC766CB2-3969-4C45-8936-883E4068E86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a:extLst>
            <a:ext uri="{FF2B5EF4-FFF2-40B4-BE49-F238E27FC236}">
              <a16:creationId xmlns:a16="http://schemas.microsoft.com/office/drawing/2014/main" id="{67C15FB3-FCE6-4D41-ADBC-2A76C96B6942}"/>
            </a:ext>
          </a:extLst>
        </xdr:cNvPr>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a:extLst>
            <a:ext uri="{FF2B5EF4-FFF2-40B4-BE49-F238E27FC236}">
              <a16:creationId xmlns:a16="http://schemas.microsoft.com/office/drawing/2014/main" id="{88DFD552-B6F0-4393-8FB6-E307D888283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a:extLst>
            <a:ext uri="{FF2B5EF4-FFF2-40B4-BE49-F238E27FC236}">
              <a16:creationId xmlns:a16="http://schemas.microsoft.com/office/drawing/2014/main" id="{224EB504-2334-4EAA-9F1F-7889B6CD915C}"/>
            </a:ext>
          </a:extLst>
        </xdr:cNvPr>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a:extLst>
            <a:ext uri="{FF2B5EF4-FFF2-40B4-BE49-F238E27FC236}">
              <a16:creationId xmlns:a16="http://schemas.microsoft.com/office/drawing/2014/main" id="{27CCFD9A-B5A3-4D96-94AC-C08F4F51A0B7}"/>
            </a:ext>
          </a:extLst>
        </xdr:cNvPr>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a:extLst>
            <a:ext uri="{FF2B5EF4-FFF2-40B4-BE49-F238E27FC236}">
              <a16:creationId xmlns:a16="http://schemas.microsoft.com/office/drawing/2014/main" id="{E79DE68C-DBBD-4C91-8D67-15478E660A8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a:extLst>
            <a:ext uri="{FF2B5EF4-FFF2-40B4-BE49-F238E27FC236}">
              <a16:creationId xmlns:a16="http://schemas.microsoft.com/office/drawing/2014/main" id="{8A73B0F1-28C0-41D6-A4D9-52289BCB2E3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a:extLst>
            <a:ext uri="{FF2B5EF4-FFF2-40B4-BE49-F238E27FC236}">
              <a16:creationId xmlns:a16="http://schemas.microsoft.com/office/drawing/2014/main" id="{37094F27-7165-4E63-A613-15C49C74DA6F}"/>
            </a:ext>
          </a:extLst>
        </xdr:cNvPr>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a:extLst>
            <a:ext uri="{FF2B5EF4-FFF2-40B4-BE49-F238E27FC236}">
              <a16:creationId xmlns:a16="http://schemas.microsoft.com/office/drawing/2014/main" id="{9C07D16A-6CC5-4478-9E4B-264083000BDA}"/>
            </a:ext>
          </a:extLst>
        </xdr:cNvPr>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a:extLst>
            <a:ext uri="{FF2B5EF4-FFF2-40B4-BE49-F238E27FC236}">
              <a16:creationId xmlns:a16="http://schemas.microsoft.com/office/drawing/2014/main" id="{C23C780B-DF72-4566-8F13-E9800BBADEB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a:extLst>
            <a:ext uri="{FF2B5EF4-FFF2-40B4-BE49-F238E27FC236}">
              <a16:creationId xmlns:a16="http://schemas.microsoft.com/office/drawing/2014/main" id="{2ED09775-5FA4-446A-AE70-357515FBA228}"/>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id="{CCEF8ECC-4A3A-4A94-8F31-C9D64F6FBE9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id="{07DC0C67-36C8-4EE8-9CA0-73DEBA44AB99}"/>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id="{F0DB962F-5EE0-461A-B7A1-ED786BFA254A}"/>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id="{E02A8240-8EF1-4C67-B3E5-E24BEE9BEB3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id="{20C5501F-6EF6-4FAB-8FEF-833E97BCF76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id="{33CC9686-576C-4947-8535-9527761C849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id="{FEE7D901-7164-4930-A469-54D4BA1132C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a:extLst>
            <a:ext uri="{FF2B5EF4-FFF2-40B4-BE49-F238E27FC236}">
              <a16:creationId xmlns:a16="http://schemas.microsoft.com/office/drawing/2014/main" id="{82B1A1F7-0063-47E7-8C54-040D462B09AC}"/>
            </a:ext>
          </a:extLst>
        </xdr:cNvPr>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id="{342C0501-BD6D-47EC-A3ED-E9ED3A84EDA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id="{2B022E92-93A5-4218-9586-5C938AB6AD5C}"/>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id="{EBCE24A2-8A66-4E82-91DE-593FD31B943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id="{8550B947-09C8-4D65-A022-D13B5A24F97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id="{D92C1D71-775C-4525-8475-80B33319A08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id="{7AE21829-DC5E-4DED-BA9A-CD5642E5D3B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id="{417BA686-A49A-4E84-A256-77FACF712B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a:extLst>
            <a:ext uri="{FF2B5EF4-FFF2-40B4-BE49-F238E27FC236}">
              <a16:creationId xmlns:a16="http://schemas.microsoft.com/office/drawing/2014/main" id="{B70F184D-A8F7-4376-A4B3-9F4E7D6E64EE}"/>
            </a:ext>
          </a:extLst>
        </xdr:cNvPr>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a:extLst>
            <a:ext uri="{FF2B5EF4-FFF2-40B4-BE49-F238E27FC236}">
              <a16:creationId xmlns:a16="http://schemas.microsoft.com/office/drawing/2014/main" id="{9E556992-279F-4CD6-9EF3-100618C1878D}"/>
            </a:ext>
          </a:extLst>
        </xdr:cNvPr>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a:extLst>
            <a:ext uri="{FF2B5EF4-FFF2-40B4-BE49-F238E27FC236}">
              <a16:creationId xmlns:a16="http://schemas.microsoft.com/office/drawing/2014/main" id="{F3017DAA-D922-4F5B-92FA-61686C9E2E77}"/>
            </a:ext>
          </a:extLst>
        </xdr:cNvPr>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a:extLst>
            <a:ext uri="{FF2B5EF4-FFF2-40B4-BE49-F238E27FC236}">
              <a16:creationId xmlns:a16="http://schemas.microsoft.com/office/drawing/2014/main" id="{1BC2ED2A-EDB1-4850-8748-1914C281CABB}"/>
            </a:ext>
          </a:extLst>
        </xdr:cNvPr>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a:extLst>
            <a:ext uri="{FF2B5EF4-FFF2-40B4-BE49-F238E27FC236}">
              <a16:creationId xmlns:a16="http://schemas.microsoft.com/office/drawing/2014/main" id="{9628C892-3296-4E65-97D3-8A2F9C30F468}"/>
            </a:ext>
          </a:extLst>
        </xdr:cNvPr>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a:extLst>
            <a:ext uri="{FF2B5EF4-FFF2-40B4-BE49-F238E27FC236}">
              <a16:creationId xmlns:a16="http://schemas.microsoft.com/office/drawing/2014/main" id="{B25ECBF8-DF15-471E-A08B-FA1B2947A5B3}"/>
            </a:ext>
          </a:extLst>
        </xdr:cNvPr>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a:extLst>
            <a:ext uri="{FF2B5EF4-FFF2-40B4-BE49-F238E27FC236}">
              <a16:creationId xmlns:a16="http://schemas.microsoft.com/office/drawing/2014/main" id="{E2A072C7-5EB7-4143-81AB-45793388CA8D}"/>
            </a:ext>
          </a:extLst>
        </xdr:cNvPr>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a:extLst>
            <a:ext uri="{FF2B5EF4-FFF2-40B4-BE49-F238E27FC236}">
              <a16:creationId xmlns:a16="http://schemas.microsoft.com/office/drawing/2014/main" id="{362B9550-BCFA-4926-954A-4268865F811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a:extLst>
            <a:ext uri="{FF2B5EF4-FFF2-40B4-BE49-F238E27FC236}">
              <a16:creationId xmlns:a16="http://schemas.microsoft.com/office/drawing/2014/main" id="{B9EB3632-2F0D-49FE-8475-63D7F5CE3943}"/>
            </a:ext>
          </a:extLst>
        </xdr:cNvPr>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id="{48EBE97B-714D-4BCE-ACBC-41FBABD3DB5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id="{745172A2-8156-46A7-96CD-7B1B0C04458A}"/>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id="{5D4F8B4D-369C-40C5-A094-6E640986C949}"/>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id="{C885CED7-4EF5-4545-A4F3-15A389DFB1A1}"/>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id="{CB7EFD39-572B-4739-85C1-9C4AEF22A49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id="{48442020-B412-409D-AAC1-C662703A5F8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id="{C70A0FE4-24A1-4D99-802F-1AE27F05BD4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a:extLst>
            <a:ext uri="{FF2B5EF4-FFF2-40B4-BE49-F238E27FC236}">
              <a16:creationId xmlns:a16="http://schemas.microsoft.com/office/drawing/2014/main" id="{C05BCD4A-C393-440E-8F93-A158C65EF177}"/>
            </a:ext>
          </a:extLst>
        </xdr:cNvPr>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id="{DCED1451-91C5-4E20-BA35-C6842CE0791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id="{C9DFE871-47A4-4203-B9C4-7645F35A507A}"/>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id="{DD7622DA-97A5-44F6-BFC4-6E12F07E3CB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id="{A36B354A-AD02-4ADF-9672-7D7DFC9DF0F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id="{2E2FBA84-57F2-4392-9D5D-40BD2869D6D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id="{5B6123C9-E108-4EDB-8166-CCC7D76EAB1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id="{A67AAEBB-D6C4-4B40-8B32-70171C38FB2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a:extLst>
            <a:ext uri="{FF2B5EF4-FFF2-40B4-BE49-F238E27FC236}">
              <a16:creationId xmlns:a16="http://schemas.microsoft.com/office/drawing/2014/main" id="{DF88B6BB-EF88-44EE-BE6D-468CC285DE31}"/>
            </a:ext>
          </a:extLst>
        </xdr:cNvPr>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a:extLst>
            <a:ext uri="{FF2B5EF4-FFF2-40B4-BE49-F238E27FC236}">
              <a16:creationId xmlns:a16="http://schemas.microsoft.com/office/drawing/2014/main" id="{37557D79-D4C6-4160-BC72-44771B918FA8}"/>
            </a:ext>
          </a:extLst>
        </xdr:cNvPr>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a:extLst>
            <a:ext uri="{FF2B5EF4-FFF2-40B4-BE49-F238E27FC236}">
              <a16:creationId xmlns:a16="http://schemas.microsoft.com/office/drawing/2014/main" id="{A1781994-BFD7-4F57-900D-D42B3C7C2A80}"/>
            </a:ext>
          </a:extLst>
        </xdr:cNvPr>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a:extLst>
            <a:ext uri="{FF2B5EF4-FFF2-40B4-BE49-F238E27FC236}">
              <a16:creationId xmlns:a16="http://schemas.microsoft.com/office/drawing/2014/main" id="{9782AC76-FE43-41F6-A721-09EB1007C886}"/>
            </a:ext>
          </a:extLst>
        </xdr:cNvPr>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a:extLst>
            <a:ext uri="{FF2B5EF4-FFF2-40B4-BE49-F238E27FC236}">
              <a16:creationId xmlns:a16="http://schemas.microsoft.com/office/drawing/2014/main" id="{536ACCCE-9080-4F36-83C6-D9F4BF26403E}"/>
            </a:ext>
          </a:extLst>
        </xdr:cNvPr>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a:extLst>
            <a:ext uri="{FF2B5EF4-FFF2-40B4-BE49-F238E27FC236}">
              <a16:creationId xmlns:a16="http://schemas.microsoft.com/office/drawing/2014/main" id="{27830DBE-4290-417D-8FE4-C55557CECECC}"/>
            </a:ext>
          </a:extLst>
        </xdr:cNvPr>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a:extLst>
            <a:ext uri="{FF2B5EF4-FFF2-40B4-BE49-F238E27FC236}">
              <a16:creationId xmlns:a16="http://schemas.microsoft.com/office/drawing/2014/main" id="{71C31C0E-E1BA-4EA3-AD14-75FF0525A838}"/>
            </a:ext>
          </a:extLst>
        </xdr:cNvPr>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a:extLst>
            <a:ext uri="{FF2B5EF4-FFF2-40B4-BE49-F238E27FC236}">
              <a16:creationId xmlns:a16="http://schemas.microsoft.com/office/drawing/2014/main" id="{1C91BB58-1C09-4E5C-8754-587F1975636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a:extLst>
            <a:ext uri="{FF2B5EF4-FFF2-40B4-BE49-F238E27FC236}">
              <a16:creationId xmlns:a16="http://schemas.microsoft.com/office/drawing/2014/main" id="{6CF0CF52-6A98-44D7-ABEF-82E0474BCA2A}"/>
            </a:ext>
          </a:extLst>
        </xdr:cNvPr>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a:extLst>
            <a:ext uri="{FF2B5EF4-FFF2-40B4-BE49-F238E27FC236}">
              <a16:creationId xmlns:a16="http://schemas.microsoft.com/office/drawing/2014/main" id="{00000000-0008-0000-0300-00001B000000}"/>
            </a:ext>
          </a:extLst>
        </xdr:cNvPr>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a:extLst>
            <a:ext uri="{FF2B5EF4-FFF2-40B4-BE49-F238E27FC236}">
              <a16:creationId xmlns:a16="http://schemas.microsoft.com/office/drawing/2014/main" id="{00000000-0008-0000-0300-00001C000000}"/>
            </a:ext>
          </a:extLst>
        </xdr:cNvPr>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a:extLst>
            <a:ext uri="{FF2B5EF4-FFF2-40B4-BE49-F238E27FC236}">
              <a16:creationId xmlns:a16="http://schemas.microsoft.com/office/drawing/2014/main" id="{00000000-0008-0000-0300-000026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a:extLst>
            <a:ext uri="{FF2B5EF4-FFF2-40B4-BE49-F238E27FC236}">
              <a16:creationId xmlns:a16="http://schemas.microsoft.com/office/drawing/2014/main" id="{00000000-0008-0000-0300-00002F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全国平均や県平均同様、本市においてもここ数年ほぼ横ばいの状況です。平成</a:t>
          </a:r>
          <a:r>
            <a:rPr kumimoji="1" lang="en-US" altLang="ja-JP" sz="1100">
              <a:latin typeface="ＭＳ Ｐゴシック"/>
            </a:rPr>
            <a:t>27</a:t>
          </a:r>
          <a:r>
            <a:rPr kumimoji="1" lang="ja-JP" altLang="en-US" sz="1100">
              <a:latin typeface="ＭＳ Ｐゴシック"/>
            </a:rPr>
            <a:t>年度は県平均を上回りましたが、依然として類似団体平均を大きく下回っている状況です。　</a:t>
          </a:r>
          <a:endParaRPr kumimoji="1" lang="en-US" altLang="ja-JP" sz="1100">
            <a:latin typeface="ＭＳ Ｐゴシック"/>
          </a:endParaRPr>
        </a:p>
        <a:p>
          <a:r>
            <a:rPr kumimoji="1" lang="ja-JP" altLang="en-US" sz="1100">
              <a:latin typeface="ＭＳ Ｐゴシック"/>
            </a:rPr>
            <a:t>　自主財源である市税が特に乏しく、歳入総額に占める割合が</a:t>
          </a:r>
          <a:r>
            <a:rPr kumimoji="1" lang="en-US" altLang="ja-JP" sz="1100">
              <a:latin typeface="ＭＳ Ｐゴシック"/>
            </a:rPr>
            <a:t>19.2</a:t>
          </a:r>
          <a:r>
            <a:rPr kumimoji="1" lang="ja-JP" altLang="en-US" sz="1100">
              <a:latin typeface="ＭＳ Ｐゴシック"/>
            </a:rPr>
            <a:t>％であることも財政力が低い要因の一つといえます。繰越金等を含む自主財源自体の割合は、</a:t>
          </a:r>
          <a:r>
            <a:rPr kumimoji="1" lang="en-US" altLang="ja-JP" sz="1100">
              <a:latin typeface="ＭＳ Ｐゴシック"/>
            </a:rPr>
            <a:t>27.9</a:t>
          </a:r>
          <a:r>
            <a:rPr kumimoji="1" lang="ja-JP" altLang="en-US" sz="1100">
              <a:latin typeface="ＭＳ Ｐゴシック"/>
            </a:rPr>
            <a:t>％と歳入全体の約</a:t>
          </a:r>
          <a:r>
            <a:rPr kumimoji="1" lang="en-US" altLang="ja-JP" sz="1100">
              <a:latin typeface="ＭＳ Ｐゴシック"/>
            </a:rPr>
            <a:t>4</a:t>
          </a:r>
          <a:r>
            <a:rPr kumimoji="1" lang="ja-JP" altLang="en-US" sz="1100">
              <a:latin typeface="ＭＳ Ｐゴシック"/>
            </a:rPr>
            <a:t>分の</a:t>
          </a:r>
          <a:r>
            <a:rPr kumimoji="1" lang="en-US" altLang="ja-JP" sz="1100">
              <a:latin typeface="ＭＳ Ｐゴシック"/>
            </a:rPr>
            <a:t>1</a:t>
          </a:r>
          <a:r>
            <a:rPr kumimoji="1" lang="ja-JP" altLang="en-US" sz="1100">
              <a:latin typeface="ＭＳ Ｐゴシック"/>
            </a:rPr>
            <a:t>程度と低く、地方交付税に依存した脆弱な財政基盤といえます。</a:t>
          </a:r>
          <a:endParaRPr kumimoji="1" lang="en-US" altLang="ja-JP" sz="1100">
            <a:latin typeface="ＭＳ Ｐゴシック"/>
          </a:endParaRPr>
        </a:p>
        <a:p>
          <a:r>
            <a:rPr kumimoji="1" lang="ja-JP" altLang="en-US" sz="1100">
              <a:latin typeface="ＭＳ Ｐゴシック"/>
            </a:rPr>
            <a:t>　今後も引き続き、自主財源の確保対策として、市税の徴収強化による滞納額の圧縮、公営住宅使用料や保育料等の収納率向上を図るとともに、新たな収入源の確保を目指しながら、財政基盤の強化に努めていきます。</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a:extLst>
            <a:ext uri="{FF2B5EF4-FFF2-40B4-BE49-F238E27FC236}">
              <a16:creationId xmlns:a16="http://schemas.microsoft.com/office/drawing/2014/main" id="{00000000-0008-0000-0300-000030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14817</xdr:rowOff>
    </xdr:from>
    <xdr:to>
      <xdr:col>7</xdr:col>
      <xdr:colOff>152400</xdr:colOff>
      <xdr:row>43</xdr:row>
      <xdr:rowOff>14817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62035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6920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a:extLst>
            <a:ext uri="{FF2B5EF4-FFF2-40B4-BE49-F238E27FC236}">
              <a16:creationId xmlns:a16="http://schemas.microsoft.com/office/drawing/2014/main" id="{00000000-0008-0000-0300-000046000000}"/>
            </a:ext>
          </a:extLst>
        </xdr:cNvPr>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14817</xdr:rowOff>
    </xdr:from>
    <xdr:to>
      <xdr:col>6</xdr:col>
      <xdr:colOff>0</xdr:colOff>
      <xdr:row>43</xdr:row>
      <xdr:rowOff>14817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a:extLst>
            <a:ext uri="{FF2B5EF4-FFF2-40B4-BE49-F238E27FC236}">
              <a16:creationId xmlns:a16="http://schemas.microsoft.com/office/drawing/2014/main" id="{00000000-0008-0000-0300-000048000000}"/>
            </a:ext>
          </a:extLst>
        </xdr:cNvPr>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14817</xdr:rowOff>
    </xdr:from>
    <xdr:to>
      <xdr:col>4</xdr:col>
      <xdr:colOff>482600</xdr:colOff>
      <xdr:row>43</xdr:row>
      <xdr:rowOff>14817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a:extLst>
            <a:ext uri="{FF2B5EF4-FFF2-40B4-BE49-F238E27FC236}">
              <a16:creationId xmlns:a16="http://schemas.microsoft.com/office/drawing/2014/main" id="{00000000-0008-0000-0300-00004B000000}"/>
            </a:ext>
          </a:extLst>
        </xdr:cNvPr>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14817</xdr:rowOff>
    </xdr:from>
    <xdr:to>
      <xdr:col>3</xdr:col>
      <xdr:colOff>279400</xdr:colOff>
      <xdr:row>43</xdr:row>
      <xdr:rowOff>14817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a:extLst>
            <a:ext uri="{FF2B5EF4-FFF2-40B4-BE49-F238E27FC236}">
              <a16:creationId xmlns:a16="http://schemas.microsoft.com/office/drawing/2014/main" id="{00000000-0008-0000-0300-00004E000000}"/>
            </a:ext>
          </a:extLst>
        </xdr:cNvPr>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a:extLst>
            <a:ext uri="{FF2B5EF4-FFF2-40B4-BE49-F238E27FC236}">
              <a16:creationId xmlns:a16="http://schemas.microsoft.com/office/drawing/2014/main" id="{00000000-0008-0000-0300-000050000000}"/>
            </a:ext>
          </a:extLst>
        </xdr:cNvPr>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87435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135467</xdr:rowOff>
    </xdr:from>
    <xdr:to>
      <xdr:col>7</xdr:col>
      <xdr:colOff>203200</xdr:colOff>
      <xdr:row>43</xdr:row>
      <xdr:rowOff>65617</xdr:rowOff>
    </xdr:to>
    <xdr:sp macro="" textlink="">
      <xdr:nvSpPr>
        <xdr:cNvPr id="87" name="円/楕円 86">
          <a:extLst>
            <a:ext uri="{FF2B5EF4-FFF2-40B4-BE49-F238E27FC236}">
              <a16:creationId xmlns:a16="http://schemas.microsoft.com/office/drawing/2014/main" id="{00000000-0008-0000-0300-000057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107544</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135467</xdr:rowOff>
    </xdr:from>
    <xdr:to>
      <xdr:col>6</xdr:col>
      <xdr:colOff>50800</xdr:colOff>
      <xdr:row>43</xdr:row>
      <xdr:rowOff>65617</xdr:rowOff>
    </xdr:to>
    <xdr:sp macro="" textlink="">
      <xdr:nvSpPr>
        <xdr:cNvPr id="89" name="円/楕円 88">
          <a:extLst>
            <a:ext uri="{FF2B5EF4-FFF2-40B4-BE49-F238E27FC236}">
              <a16:creationId xmlns:a16="http://schemas.microsoft.com/office/drawing/2014/main" id="{00000000-0008-0000-0300-000059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135467</xdr:rowOff>
    </xdr:from>
    <xdr:to>
      <xdr:col>4</xdr:col>
      <xdr:colOff>533400</xdr:colOff>
      <xdr:row>43</xdr:row>
      <xdr:rowOff>65617</xdr:rowOff>
    </xdr:to>
    <xdr:sp macro="" textlink="">
      <xdr:nvSpPr>
        <xdr:cNvPr id="91" name="円/楕円 90">
          <a:extLst>
            <a:ext uri="{FF2B5EF4-FFF2-40B4-BE49-F238E27FC236}">
              <a16:creationId xmlns:a16="http://schemas.microsoft.com/office/drawing/2014/main" id="{00000000-0008-0000-0300-00005B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50394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135467</xdr:rowOff>
    </xdr:from>
    <xdr:to>
      <xdr:col>3</xdr:col>
      <xdr:colOff>330200</xdr:colOff>
      <xdr:row>43</xdr:row>
      <xdr:rowOff>65617</xdr:rowOff>
    </xdr:to>
    <xdr:sp macro="" textlink="">
      <xdr:nvSpPr>
        <xdr:cNvPr id="93" name="円/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50394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135467</xdr:rowOff>
    </xdr:from>
    <xdr:to>
      <xdr:col>2</xdr:col>
      <xdr:colOff>127000</xdr:colOff>
      <xdr:row>43</xdr:row>
      <xdr:rowOff>65617</xdr:rowOff>
    </xdr:to>
    <xdr:sp macro="" textlink="">
      <xdr:nvSpPr>
        <xdr:cNvPr id="95" name="円/楕円 94">
          <a:extLst>
            <a:ext uri="{FF2B5EF4-FFF2-40B4-BE49-F238E27FC236}">
              <a16:creationId xmlns:a16="http://schemas.microsoft.com/office/drawing/2014/main" id="{00000000-0008-0000-0300-00005F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50394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経常収支比率は</a:t>
          </a:r>
          <a:r>
            <a:rPr kumimoji="1" lang="en-US" altLang="ja-JP" sz="1100">
              <a:latin typeface="ＭＳ Ｐゴシック"/>
            </a:rPr>
            <a:t>1.4</a:t>
          </a:r>
          <a:r>
            <a:rPr kumimoji="1" lang="ja-JP" altLang="en-US" sz="1100">
              <a:latin typeface="ＭＳ Ｐゴシック"/>
            </a:rPr>
            <a:t>％上昇し、平成</a:t>
          </a:r>
          <a:r>
            <a:rPr kumimoji="1" lang="en-US" altLang="ja-JP" sz="1100">
              <a:latin typeface="ＭＳ Ｐゴシック"/>
            </a:rPr>
            <a:t>26</a:t>
          </a:r>
          <a:r>
            <a:rPr kumimoji="1" lang="ja-JP" altLang="en-US" sz="1100">
              <a:latin typeface="ＭＳ Ｐゴシック"/>
            </a:rPr>
            <a:t>年度よりやや悪化しています。高い比率に位置する要因は、財政力指数でも示したとおり自主財源の乏しさにあり、それゆえに経常一般財源の多くを、普通交付税に依存しているところにあります。</a:t>
          </a:r>
        </a:p>
        <a:p>
          <a:r>
            <a:rPr kumimoji="1" lang="ja-JP" altLang="en-US" sz="1100">
              <a:latin typeface="ＭＳ Ｐゴシック"/>
            </a:rPr>
            <a:t>　平成</a:t>
          </a:r>
          <a:r>
            <a:rPr kumimoji="1" lang="en-US" altLang="ja-JP" sz="1100">
              <a:latin typeface="ＭＳ Ｐゴシック"/>
            </a:rPr>
            <a:t>27</a:t>
          </a:r>
          <a:r>
            <a:rPr kumimoji="1" lang="ja-JP" altLang="en-US" sz="1100">
              <a:latin typeface="ＭＳ Ｐゴシック"/>
            </a:rPr>
            <a:t>年度にやや上昇した主な原因は、公債費に充てる経常経費一般財源が、約</a:t>
          </a:r>
          <a:r>
            <a:rPr kumimoji="1" lang="en-US" altLang="ja-JP" sz="1100">
              <a:latin typeface="ＭＳ Ｐゴシック"/>
            </a:rPr>
            <a:t>7</a:t>
          </a:r>
          <a:r>
            <a:rPr kumimoji="1" lang="ja-JP" altLang="en-US" sz="1100">
              <a:latin typeface="ＭＳ Ｐゴシック"/>
            </a:rPr>
            <a:t>億</a:t>
          </a:r>
          <a:r>
            <a:rPr kumimoji="1" lang="en-US" altLang="ja-JP" sz="1100">
              <a:latin typeface="ＭＳ Ｐゴシック"/>
            </a:rPr>
            <a:t>4</a:t>
          </a:r>
          <a:r>
            <a:rPr kumimoji="1" lang="ja-JP" altLang="en-US" sz="1100">
              <a:latin typeface="ＭＳ Ｐゴシック"/>
            </a:rPr>
            <a:t>千万円増加したことが影響しています。</a:t>
          </a:r>
        </a:p>
        <a:p>
          <a:r>
            <a:rPr kumimoji="1" lang="ja-JP" altLang="en-US" sz="1100">
              <a:latin typeface="ＭＳ Ｐゴシック"/>
            </a:rPr>
            <a:t>　今後は、普通交付税の減少に加え、社会保障経費等の増加が見込まれるため、自主財源の確保と、歳出の更なる削減を喫緊の課題とし、職員給の見直し、施設の統廃合や民営化、事務事業の見直しなどによる経常的な歳出の削減を図り、財政の硬直化抑制に努めていきます。</a:t>
          </a:r>
        </a:p>
      </xdr:txBody>
    </xdr:sp>
    <xdr:clientData/>
  </xdr:twoCellAnchor>
  <xdr:oneCellAnchor>
    <xdr:from>
      <xdr:col>1</xdr:col>
      <xdr:colOff>38100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35016</xdr:rowOff>
    </xdr:from>
    <xdr:to>
      <xdr:col>7</xdr:col>
      <xdr:colOff>152400</xdr:colOff>
      <xdr:row>63</xdr:row>
      <xdr:rowOff>131535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836366"/>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42108</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a:extLst>
            <a:ext uri="{FF2B5EF4-FFF2-40B4-BE49-F238E27FC236}">
              <a16:creationId xmlns:a16="http://schemas.microsoft.com/office/drawing/2014/main" id="{00000000-0008-0000-0300-000087000000}"/>
            </a:ext>
          </a:extLst>
        </xdr:cNvPr>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109946</xdr:rowOff>
    </xdr:from>
    <xdr:to>
      <xdr:col>6</xdr:col>
      <xdr:colOff>0</xdr:colOff>
      <xdr:row>63</xdr:row>
      <xdr:rowOff>35016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73984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a:extLst>
            <a:ext uri="{FF2B5EF4-FFF2-40B4-BE49-F238E27FC236}">
              <a16:creationId xmlns:a16="http://schemas.microsoft.com/office/drawing/2014/main" id="{00000000-0008-0000-0300-000089000000}"/>
            </a:ext>
          </a:extLst>
        </xdr:cNvPr>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92183</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1064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54791</xdr:rowOff>
    </xdr:from>
    <xdr:to>
      <xdr:col>4</xdr:col>
      <xdr:colOff>482600</xdr:colOff>
      <xdr:row>62</xdr:row>
      <xdr:rowOff>109946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684691"/>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a:extLst>
            <a:ext uri="{FF2B5EF4-FFF2-40B4-BE49-F238E27FC236}">
              <a16:creationId xmlns:a16="http://schemas.microsoft.com/office/drawing/2014/main" id="{00000000-0008-0000-0300-00008C000000}"/>
            </a:ext>
          </a:extLst>
        </xdr:cNvPr>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2557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54791</xdr:rowOff>
    </xdr:from>
    <xdr:to>
      <xdr:col>3</xdr:col>
      <xdr:colOff>279400</xdr:colOff>
      <xdr:row>63</xdr:row>
      <xdr:rowOff>69487</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684691"/>
          <a:ext cx="8890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a:extLst>
            <a:ext uri="{FF2B5EF4-FFF2-40B4-BE49-F238E27FC236}">
              <a16:creationId xmlns:a16="http://schemas.microsoft.com/office/drawing/2014/main" id="{00000000-0008-0000-0300-00008F000000}"/>
            </a:ext>
          </a:extLst>
        </xdr:cNvPr>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43923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101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a:extLst>
            <a:ext uri="{FF2B5EF4-FFF2-40B4-BE49-F238E27FC236}">
              <a16:creationId xmlns:a16="http://schemas.microsoft.com/office/drawing/2014/main" id="{00000000-0008-0000-0300-000091000000}"/>
            </a:ext>
          </a:extLst>
        </xdr:cNvPr>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2557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80735</xdr:rowOff>
    </xdr:from>
    <xdr:to>
      <xdr:col>7</xdr:col>
      <xdr:colOff>203200</xdr:colOff>
      <xdr:row>64</xdr:row>
      <xdr:rowOff>10885</xdr:rowOff>
    </xdr:to>
    <xdr:sp macro="" textlink="">
      <xdr:nvSpPr>
        <xdr:cNvPr id="152" name="円/楕円 151">
          <a:extLst>
            <a:ext uri="{FF2B5EF4-FFF2-40B4-BE49-F238E27FC236}">
              <a16:creationId xmlns:a16="http://schemas.microsoft.com/office/drawing/2014/main" id="{00000000-0008-0000-0300-000098000000}"/>
            </a:ext>
          </a:extLst>
        </xdr:cNvPr>
        <xdr:cNvSpPr/>
      </xdr:nvSpPr>
      <xdr:spPr>
        <a:xfrm>
          <a:off x="49022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52812</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5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155666</xdr:rowOff>
    </xdr:from>
    <xdr:to>
      <xdr:col>6</xdr:col>
      <xdr:colOff>50800</xdr:colOff>
      <xdr:row>63</xdr:row>
      <xdr:rowOff>85816</xdr:rowOff>
    </xdr:to>
    <xdr:sp macro="" textlink="">
      <xdr:nvSpPr>
        <xdr:cNvPr id="154" name="円/楕円 153">
          <a:extLst>
            <a:ext uri="{FF2B5EF4-FFF2-40B4-BE49-F238E27FC236}">
              <a16:creationId xmlns:a16="http://schemas.microsoft.com/office/drawing/2014/main" id="{00000000-0008-0000-0300-00009A000000}"/>
            </a:ext>
          </a:extLst>
        </xdr:cNvPr>
        <xdr:cNvSpPr/>
      </xdr:nvSpPr>
      <xdr:spPr>
        <a:xfrm>
          <a:off x="4064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95993</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554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59146</xdr:rowOff>
    </xdr:from>
    <xdr:to>
      <xdr:col>4</xdr:col>
      <xdr:colOff>533400</xdr:colOff>
      <xdr:row>62</xdr:row>
      <xdr:rowOff>160746</xdr:rowOff>
    </xdr:to>
    <xdr:sp macro="" textlink="">
      <xdr:nvSpPr>
        <xdr:cNvPr id="156" name="円/楕円 155">
          <a:extLst>
            <a:ext uri="{FF2B5EF4-FFF2-40B4-BE49-F238E27FC236}">
              <a16:creationId xmlns:a16="http://schemas.microsoft.com/office/drawing/2014/main" id="{00000000-0008-0000-0300-00009C000000}"/>
            </a:ext>
          </a:extLst>
        </xdr:cNvPr>
        <xdr:cNvSpPr/>
      </xdr:nvSpPr>
      <xdr:spPr>
        <a:xfrm>
          <a:off x="3175000" y="106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170923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45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3991</xdr:rowOff>
    </xdr:from>
    <xdr:to>
      <xdr:col>3</xdr:col>
      <xdr:colOff>330200</xdr:colOff>
      <xdr:row>62</xdr:row>
      <xdr:rowOff>105591</xdr:rowOff>
    </xdr:to>
    <xdr:sp macro="" textlink="">
      <xdr:nvSpPr>
        <xdr:cNvPr id="158" name="円/楕円 157">
          <a:extLst>
            <a:ext uri="{FF2B5EF4-FFF2-40B4-BE49-F238E27FC236}">
              <a16:creationId xmlns:a16="http://schemas.microsoft.com/office/drawing/2014/main" id="{00000000-0008-0000-0300-00009E000000}"/>
            </a:ext>
          </a:extLst>
        </xdr:cNvPr>
        <xdr:cNvSpPr/>
      </xdr:nvSpPr>
      <xdr:spPr>
        <a:xfrm>
          <a:off x="22860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115768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402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18687</xdr:rowOff>
    </xdr:from>
    <xdr:to>
      <xdr:col>2</xdr:col>
      <xdr:colOff>127000</xdr:colOff>
      <xdr:row>63</xdr:row>
      <xdr:rowOff>120287</xdr:rowOff>
    </xdr:to>
    <xdr:sp macro="" textlink="">
      <xdr:nvSpPr>
        <xdr:cNvPr id="160" name="円/楕円 159">
          <a:extLst>
            <a:ext uri="{FF2B5EF4-FFF2-40B4-BE49-F238E27FC236}">
              <a16:creationId xmlns:a16="http://schemas.microsoft.com/office/drawing/2014/main" id="{00000000-0008-0000-0300-0000A0000000}"/>
            </a:ext>
          </a:extLst>
        </xdr:cNvPr>
        <xdr:cNvSpPr/>
      </xdr:nvSpPr>
      <xdr:spPr>
        <a:xfrm>
          <a:off x="1397000" y="1082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130464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58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[122,065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23</a:t>
          </a:r>
          <a:r>
            <a:rPr kumimoji="1" lang="ja-JP" altLang="en-US" sz="1100">
              <a:latin typeface="ＭＳ Ｐゴシック"/>
            </a:rPr>
            <a:t>年度以降は好転していましたが、平成</a:t>
          </a:r>
          <a:r>
            <a:rPr kumimoji="1" lang="en-US" altLang="ja-JP" sz="1100">
              <a:latin typeface="ＭＳ Ｐゴシック"/>
            </a:rPr>
            <a:t>27</a:t>
          </a:r>
          <a:r>
            <a:rPr kumimoji="1" lang="ja-JP" altLang="en-US" sz="1100">
              <a:latin typeface="ＭＳ Ｐゴシック"/>
            </a:rPr>
            <a:t>年度は前年度と比較して</a:t>
          </a:r>
          <a:r>
            <a:rPr kumimoji="1" lang="en-US" altLang="ja-JP" sz="1100">
              <a:latin typeface="ＭＳ Ｐゴシック"/>
            </a:rPr>
            <a:t>9,628</a:t>
          </a:r>
          <a:r>
            <a:rPr kumimoji="1" lang="ja-JP" altLang="en-US" sz="1100">
              <a:latin typeface="ＭＳ Ｐゴシック"/>
            </a:rPr>
            <a:t>円増となりました。人件費については、市町村合併時には普通会計で</a:t>
          </a:r>
          <a:r>
            <a:rPr kumimoji="1" lang="en-US" altLang="ja-JP" sz="1100">
              <a:latin typeface="ＭＳ Ｐゴシック"/>
            </a:rPr>
            <a:t>554</a:t>
          </a:r>
          <a:r>
            <a:rPr kumimoji="1" lang="ja-JP" altLang="en-US" sz="1100">
              <a:latin typeface="ＭＳ Ｐゴシック"/>
            </a:rPr>
            <a:t>人の職員がいましたが、定員管理計画により職員数の削減を図り、平成</a:t>
          </a:r>
          <a:r>
            <a:rPr kumimoji="1" lang="en-US" altLang="ja-JP" sz="1100">
              <a:latin typeface="ＭＳ Ｐゴシック"/>
            </a:rPr>
            <a:t>27</a:t>
          </a:r>
          <a:r>
            <a:rPr kumimoji="1" lang="ja-JP" altLang="en-US" sz="1100">
              <a:latin typeface="ＭＳ Ｐゴシック"/>
            </a:rPr>
            <a:t>年度には</a:t>
          </a:r>
          <a:r>
            <a:rPr kumimoji="1" lang="en-US" altLang="ja-JP" sz="1100">
              <a:latin typeface="ＭＳ Ｐゴシック"/>
            </a:rPr>
            <a:t>439</a:t>
          </a:r>
          <a:r>
            <a:rPr kumimoji="1" lang="ja-JP" altLang="en-US" sz="1100">
              <a:latin typeface="ＭＳ Ｐゴシック"/>
            </a:rPr>
            <a:t>人と</a:t>
          </a:r>
          <a:r>
            <a:rPr kumimoji="1" lang="en-US" altLang="ja-JP" sz="1100">
              <a:latin typeface="ＭＳ Ｐゴシック"/>
            </a:rPr>
            <a:t>2</a:t>
          </a:r>
          <a:r>
            <a:rPr kumimoji="1" lang="ja-JP" altLang="en-US" sz="1100">
              <a:latin typeface="ＭＳ Ｐゴシック"/>
            </a:rPr>
            <a:t>割（△</a:t>
          </a:r>
          <a:r>
            <a:rPr kumimoji="1" lang="en-US" altLang="ja-JP" sz="1100">
              <a:latin typeface="ＭＳ Ｐゴシック"/>
            </a:rPr>
            <a:t>115</a:t>
          </a:r>
          <a:r>
            <a:rPr kumimoji="1" lang="ja-JP" altLang="en-US" sz="1100">
              <a:latin typeface="ＭＳ Ｐゴシック"/>
            </a:rPr>
            <a:t>人）の人員削減を図り人件費の抑制を図っている状況です。近年の状況としては施設の解体等に係る物件費の上昇が一人あたりの経費を押し上げている傾向にあります。</a:t>
          </a:r>
          <a:endParaRPr kumimoji="1" lang="en-US" altLang="ja-JP" sz="1100">
            <a:latin typeface="ＭＳ Ｐゴシック"/>
          </a:endParaRPr>
        </a:p>
        <a:p>
          <a:r>
            <a:rPr kumimoji="1" lang="ja-JP" altLang="en-US" sz="1100">
              <a:latin typeface="ＭＳ Ｐゴシック"/>
            </a:rPr>
            <a:t>　全国平均及び県平均は下回っていますが、更なる職員数及び職員給適正化を図るとともに、物件費等の歳出削減に努め、民間でも実施可能な業務等については指定管理者制度の活用などにより委託化を検討しながら、低コストで質の高い行政サービスの提供を目指した行財政改革を今後も進めていきます。</a:t>
          </a:r>
        </a:p>
      </xdr:txBody>
    </xdr:sp>
    <xdr:clientData/>
  </xdr:twoCellAnchor>
  <xdr:oneCellAnchor>
    <xdr:from>
      <xdr:col>1</xdr:col>
      <xdr:colOff>38100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156409</xdr:rowOff>
    </xdr:from>
    <xdr:to>
      <xdr:col>7</xdr:col>
      <xdr:colOff>152400</xdr:colOff>
      <xdr:row>80</xdr:row>
      <xdr:rowOff>167473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72409"/>
          <a:ext cx="8382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152250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82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a:extLst>
            <a:ext uri="{FF2B5EF4-FFF2-40B4-BE49-F238E27FC236}">
              <a16:creationId xmlns:a16="http://schemas.microsoft.com/office/drawing/2014/main" id="{00000000-0008-0000-0300-0000C7000000}"/>
            </a:ext>
          </a:extLst>
        </xdr:cNvPr>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152054</xdr:rowOff>
    </xdr:from>
    <xdr:to>
      <xdr:col>6</xdr:col>
      <xdr:colOff>0</xdr:colOff>
      <xdr:row>80</xdr:row>
      <xdr:rowOff>156409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868054"/>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a:extLst>
            <a:ext uri="{FF2B5EF4-FFF2-40B4-BE49-F238E27FC236}">
              <a16:creationId xmlns:a16="http://schemas.microsoft.com/office/drawing/2014/main" id="{00000000-0008-0000-0300-0000C9000000}"/>
            </a:ext>
          </a:extLst>
        </xdr:cNvPr>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30734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18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152054</xdr:rowOff>
    </xdr:from>
    <xdr:to>
      <xdr:col>4</xdr:col>
      <xdr:colOff>482600</xdr:colOff>
      <xdr:row>80</xdr:row>
      <xdr:rowOff>152791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3868054"/>
          <a:ext cx="889000" cy="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a:extLst>
            <a:ext uri="{FF2B5EF4-FFF2-40B4-BE49-F238E27FC236}">
              <a16:creationId xmlns:a16="http://schemas.microsoft.com/office/drawing/2014/main" id="{00000000-0008-0000-0300-0000CC000000}"/>
            </a:ext>
          </a:extLst>
        </xdr:cNvPr>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29602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1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152791</xdr:rowOff>
    </xdr:from>
    <xdr:to>
      <xdr:col>3</xdr:col>
      <xdr:colOff>279400</xdr:colOff>
      <xdr:row>80</xdr:row>
      <xdr:rowOff>155696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868791"/>
          <a:ext cx="889000" cy="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a:extLst>
            <a:ext uri="{FF2B5EF4-FFF2-40B4-BE49-F238E27FC236}">
              <a16:creationId xmlns:a16="http://schemas.microsoft.com/office/drawing/2014/main" id="{00000000-0008-0000-0300-0000CF000000}"/>
            </a:ext>
          </a:extLst>
        </xdr:cNvPr>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27870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15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a:extLst>
            <a:ext uri="{FF2B5EF4-FFF2-40B4-BE49-F238E27FC236}">
              <a16:creationId xmlns:a16="http://schemas.microsoft.com/office/drawing/2014/main" id="{00000000-0008-0000-0300-0000D1000000}"/>
            </a:ext>
          </a:extLst>
        </xdr:cNvPr>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29274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116673</xdr:rowOff>
    </xdr:from>
    <xdr:to>
      <xdr:col>7</xdr:col>
      <xdr:colOff>203200</xdr:colOff>
      <xdr:row>81</xdr:row>
      <xdr:rowOff>46823</xdr:rowOff>
    </xdr:to>
    <xdr:sp macro="" textlink="">
      <xdr:nvSpPr>
        <xdr:cNvPr id="216" name="円/楕円 215">
          <a:extLst>
            <a:ext uri="{FF2B5EF4-FFF2-40B4-BE49-F238E27FC236}">
              <a16:creationId xmlns:a16="http://schemas.microsoft.com/office/drawing/2014/main" id="{00000000-0008-0000-0300-0000D8000000}"/>
            </a:ext>
          </a:extLst>
        </xdr:cNvPr>
        <xdr:cNvSpPr/>
      </xdr:nvSpPr>
      <xdr:spPr>
        <a:xfrm>
          <a:off x="4902200" y="1383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37950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75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122,065</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105609</xdr:rowOff>
    </xdr:from>
    <xdr:to>
      <xdr:col>6</xdr:col>
      <xdr:colOff>50800</xdr:colOff>
      <xdr:row>81</xdr:row>
      <xdr:rowOff>35759</xdr:rowOff>
    </xdr:to>
    <xdr:sp macro="" textlink="">
      <xdr:nvSpPr>
        <xdr:cNvPr id="218" name="円/楕円 217">
          <a:extLst>
            <a:ext uri="{FF2B5EF4-FFF2-40B4-BE49-F238E27FC236}">
              <a16:creationId xmlns:a16="http://schemas.microsoft.com/office/drawing/2014/main" id="{00000000-0008-0000-0300-0000DA000000}"/>
            </a:ext>
          </a:extLst>
        </xdr:cNvPr>
        <xdr:cNvSpPr/>
      </xdr:nvSpPr>
      <xdr:spPr>
        <a:xfrm>
          <a:off x="4064000" y="1382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45936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590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112,437</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101254</xdr:rowOff>
    </xdr:from>
    <xdr:to>
      <xdr:col>4</xdr:col>
      <xdr:colOff>533400</xdr:colOff>
      <xdr:row>81</xdr:row>
      <xdr:rowOff>31404</xdr:rowOff>
    </xdr:to>
    <xdr:sp macro="" textlink="">
      <xdr:nvSpPr>
        <xdr:cNvPr id="220" name="円/楕円 219">
          <a:extLst>
            <a:ext uri="{FF2B5EF4-FFF2-40B4-BE49-F238E27FC236}">
              <a16:creationId xmlns:a16="http://schemas.microsoft.com/office/drawing/2014/main" id="{00000000-0008-0000-0300-0000DC000000}"/>
            </a:ext>
          </a:extLst>
        </xdr:cNvPr>
        <xdr:cNvSpPr/>
      </xdr:nvSpPr>
      <xdr:spPr>
        <a:xfrm>
          <a:off x="3175000" y="1381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41581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586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108,646</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101991</xdr:rowOff>
    </xdr:from>
    <xdr:to>
      <xdr:col>3</xdr:col>
      <xdr:colOff>330200</xdr:colOff>
      <xdr:row>81</xdr:row>
      <xdr:rowOff>32141</xdr:rowOff>
    </xdr:to>
    <xdr:sp macro="" textlink="">
      <xdr:nvSpPr>
        <xdr:cNvPr id="222" name="円/楕円 221">
          <a:extLst>
            <a:ext uri="{FF2B5EF4-FFF2-40B4-BE49-F238E27FC236}">
              <a16:creationId xmlns:a16="http://schemas.microsoft.com/office/drawing/2014/main" id="{00000000-0008-0000-0300-0000DE000000}"/>
            </a:ext>
          </a:extLst>
        </xdr:cNvPr>
        <xdr:cNvSpPr/>
      </xdr:nvSpPr>
      <xdr:spPr>
        <a:xfrm>
          <a:off x="2286000" y="1381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42318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586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109,287</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104896</xdr:rowOff>
    </xdr:from>
    <xdr:to>
      <xdr:col>2</xdr:col>
      <xdr:colOff>127000</xdr:colOff>
      <xdr:row>81</xdr:row>
      <xdr:rowOff>35046</xdr:rowOff>
    </xdr:to>
    <xdr:sp macro="" textlink="">
      <xdr:nvSpPr>
        <xdr:cNvPr id="224" name="円/楕円 223">
          <a:extLst>
            <a:ext uri="{FF2B5EF4-FFF2-40B4-BE49-F238E27FC236}">
              <a16:creationId xmlns:a16="http://schemas.microsoft.com/office/drawing/2014/main" id="{00000000-0008-0000-0300-0000E0000000}"/>
            </a:ext>
          </a:extLst>
        </xdr:cNvPr>
        <xdr:cNvSpPr/>
      </xdr:nvSpPr>
      <xdr:spPr>
        <a:xfrm>
          <a:off x="1397000" y="138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45223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111,816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18</a:t>
          </a:r>
          <a:r>
            <a:rPr kumimoji="1" lang="ja-JP" altLang="en-US" sz="1100">
              <a:latin typeface="ＭＳ Ｐゴシック"/>
            </a:rPr>
            <a:t>年度から給与構造の見直しと</a:t>
          </a:r>
          <a:r>
            <a:rPr kumimoji="1" lang="en-US" altLang="ja-JP" sz="1100">
              <a:latin typeface="ＭＳ Ｐゴシック"/>
            </a:rPr>
            <a:t>5</a:t>
          </a:r>
          <a:r>
            <a:rPr kumimoji="1" lang="ja-JP" altLang="en-US" sz="1100">
              <a:latin typeface="ＭＳ Ｐゴシック"/>
            </a:rPr>
            <a:t>町合併に伴う旧町間の給与格差是正を行っており、国の動向に準じて給与体系の見直しを実施しているところです。</a:t>
          </a:r>
          <a:endParaRPr kumimoji="1" lang="en-US" altLang="ja-JP" sz="1100">
            <a:latin typeface="ＭＳ Ｐゴシック"/>
          </a:endParaRPr>
        </a:p>
        <a:p>
          <a:r>
            <a:rPr kumimoji="1" lang="ja-JP" altLang="en-US" sz="1100">
              <a:latin typeface="ＭＳ Ｐゴシック"/>
            </a:rPr>
            <a:t>　平成</a:t>
          </a:r>
          <a:r>
            <a:rPr kumimoji="1" lang="en-US" altLang="ja-JP" sz="1100">
              <a:latin typeface="ＭＳ Ｐゴシック"/>
            </a:rPr>
            <a:t>26</a:t>
          </a:r>
          <a:r>
            <a:rPr kumimoji="1" lang="ja-JP" altLang="en-US" sz="1100">
              <a:latin typeface="ＭＳ Ｐゴシック"/>
            </a:rPr>
            <a:t>年度から</a:t>
          </a:r>
          <a:r>
            <a:rPr kumimoji="1" lang="en-US" altLang="ja-JP" sz="1100">
              <a:latin typeface="ＭＳ Ｐゴシック"/>
            </a:rPr>
            <a:t>1.0</a:t>
          </a:r>
          <a:r>
            <a:rPr kumimoji="1" lang="ja-JP" altLang="en-US" sz="1100">
              <a:latin typeface="ＭＳ Ｐゴシック"/>
            </a:rPr>
            <a:t>％上昇しましたが、これは給料表の改定を熊本県人事委員会勧告に準じて行っており、国の引き上げ率との相違が要因となっています。</a:t>
          </a:r>
          <a:endParaRPr kumimoji="1" lang="en-US" altLang="ja-JP" sz="1100">
            <a:latin typeface="ＭＳ Ｐゴシック"/>
          </a:endParaRPr>
        </a:p>
        <a:p>
          <a:r>
            <a:rPr kumimoji="1" lang="ja-JP" altLang="en-US" sz="1100">
              <a:latin typeface="ＭＳ Ｐゴシック"/>
            </a:rPr>
            <a:t>　今後、国の制度に合わせた給与の総合的見直しを実施するとともに、平成</a:t>
          </a:r>
          <a:r>
            <a:rPr kumimoji="1" lang="en-US" altLang="ja-JP" sz="1100">
              <a:latin typeface="ＭＳ Ｐゴシック"/>
            </a:rPr>
            <a:t>19</a:t>
          </a:r>
          <a:r>
            <a:rPr kumimoji="1" lang="ja-JP" altLang="en-US" sz="1100">
              <a:latin typeface="ＭＳ Ｐゴシック"/>
            </a:rPr>
            <a:t>年度から導入している人事考課制度を活用して、年功序列型の昇給制度からの脱却を図り、能力や実績を反映した給与体系への移行を積極的に進めながら、国や他団体等の状況を踏まえた給与の適正化に努めていきます。</a:t>
          </a:r>
          <a:endParaRPr kumimoji="1" lang="ja-JP" altLang="en-US" sz="12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57996</xdr:rowOff>
    </xdr:from>
    <xdr:to>
      <xdr:col>24</xdr:col>
      <xdr:colOff>558800</xdr:colOff>
      <xdr:row>86</xdr:row>
      <xdr:rowOff>53339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45446"/>
          <a:ext cx="0" cy="852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25416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477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86</xdr:row>
      <xdr:rowOff>53339</xdr:rowOff>
    </xdr:from>
    <xdr:to>
      <xdr:col>24</xdr:col>
      <xdr:colOff>647700</xdr:colOff>
      <xdr:row>86</xdr:row>
      <xdr:rowOff>53339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144373</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8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81</xdr:row>
      <xdr:rowOff>57996</xdr:rowOff>
    </xdr:from>
    <xdr:to>
      <xdr:col>24</xdr:col>
      <xdr:colOff>647700</xdr:colOff>
      <xdr:row>81</xdr:row>
      <xdr:rowOff>57996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4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122766</xdr:rowOff>
    </xdr:from>
    <xdr:to>
      <xdr:col>24</xdr:col>
      <xdr:colOff>558800</xdr:colOff>
      <xdr:row>85</xdr:row>
      <xdr:rowOff>31750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2456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32190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26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15663</xdr:rowOff>
    </xdr:from>
    <xdr:to>
      <xdr:col>24</xdr:col>
      <xdr:colOff>609600</xdr:colOff>
      <xdr:row>84</xdr:row>
      <xdr:rowOff>117263</xdr:rowOff>
    </xdr:to>
    <xdr:sp macro="" textlink="">
      <xdr:nvSpPr>
        <xdr:cNvPr id="261" name="フローチャート : 判断 260">
          <a:extLst>
            <a:ext uri="{FF2B5EF4-FFF2-40B4-BE49-F238E27FC236}">
              <a16:creationId xmlns:a16="http://schemas.microsoft.com/office/drawing/2014/main" id="{00000000-0008-0000-0300-000005010000}"/>
            </a:ext>
          </a:extLst>
        </xdr:cNvPr>
        <xdr:cNvSpPr/>
      </xdr:nvSpPr>
      <xdr:spPr>
        <a:xfrm>
          <a:off x="16967200" y="144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90593</xdr:rowOff>
    </xdr:from>
    <xdr:to>
      <xdr:col>23</xdr:col>
      <xdr:colOff>406400</xdr:colOff>
      <xdr:row>84</xdr:row>
      <xdr:rowOff>122766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49239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171027</xdr:rowOff>
    </xdr:from>
    <xdr:to>
      <xdr:col>23</xdr:col>
      <xdr:colOff>457200</xdr:colOff>
      <xdr:row>84</xdr:row>
      <xdr:rowOff>101177</xdr:rowOff>
    </xdr:to>
    <xdr:sp macro="" textlink="">
      <xdr:nvSpPr>
        <xdr:cNvPr id="263" name="フローチャート : 判断 262">
          <a:extLst>
            <a:ext uri="{FF2B5EF4-FFF2-40B4-BE49-F238E27FC236}">
              <a16:creationId xmlns:a16="http://schemas.microsoft.com/office/drawing/2014/main" id="{00000000-0008-0000-0300-000007010000}"/>
            </a:ext>
          </a:extLst>
        </xdr:cNvPr>
        <xdr:cNvSpPr/>
      </xdr:nvSpPr>
      <xdr:spPr>
        <a:xfrm>
          <a:off x="16129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111354</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90593</xdr:rowOff>
    </xdr:from>
    <xdr:to>
      <xdr:col>22</xdr:col>
      <xdr:colOff>203200</xdr:colOff>
      <xdr:row>88</xdr:row>
      <xdr:rowOff>80434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492393"/>
          <a:ext cx="889000" cy="67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171027</xdr:rowOff>
    </xdr:from>
    <xdr:to>
      <xdr:col>22</xdr:col>
      <xdr:colOff>254000</xdr:colOff>
      <xdr:row>84</xdr:row>
      <xdr:rowOff>101177</xdr:rowOff>
    </xdr:to>
    <xdr:sp macro="" textlink="">
      <xdr:nvSpPr>
        <xdr:cNvPr id="266" name="フローチャート : 判断 265">
          <a:extLst>
            <a:ext uri="{FF2B5EF4-FFF2-40B4-BE49-F238E27FC236}">
              <a16:creationId xmlns:a16="http://schemas.microsoft.com/office/drawing/2014/main" id="{00000000-0008-0000-0300-00000A010000}"/>
            </a:ext>
          </a:extLst>
        </xdr:cNvPr>
        <xdr:cNvSpPr/>
      </xdr:nvSpPr>
      <xdr:spPr>
        <a:xfrm>
          <a:off x="15240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111354</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17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80434</xdr:rowOff>
    </xdr:from>
    <xdr:to>
      <xdr:col>21</xdr:col>
      <xdr:colOff>0</xdr:colOff>
      <xdr:row>88</xdr:row>
      <xdr:rowOff>88477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16803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120650</xdr:rowOff>
    </xdr:from>
    <xdr:to>
      <xdr:col>21</xdr:col>
      <xdr:colOff>50800</xdr:colOff>
      <xdr:row>88</xdr:row>
      <xdr:rowOff>50800</xdr:rowOff>
    </xdr:to>
    <xdr:sp macro="" textlink="">
      <xdr:nvSpPr>
        <xdr:cNvPr id="269" name="フローチャート : 判断 268">
          <a:extLst>
            <a:ext uri="{FF2B5EF4-FFF2-40B4-BE49-F238E27FC236}">
              <a16:creationId xmlns:a16="http://schemas.microsoft.com/office/drawing/2014/main" id="{00000000-0008-0000-0300-00000D010000}"/>
            </a:ext>
          </a:extLst>
        </xdr:cNvPr>
        <xdr:cNvSpPr/>
      </xdr:nvSpPr>
      <xdr:spPr>
        <a:xfrm>
          <a:off x="14351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60977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120650</xdr:rowOff>
    </xdr:from>
    <xdr:to>
      <xdr:col>19</xdr:col>
      <xdr:colOff>533400</xdr:colOff>
      <xdr:row>88</xdr:row>
      <xdr:rowOff>50800</xdr:rowOff>
    </xdr:to>
    <xdr:sp macro="" textlink="">
      <xdr:nvSpPr>
        <xdr:cNvPr id="271" name="フローチャート : 判断 270">
          <a:extLst>
            <a:ext uri="{FF2B5EF4-FFF2-40B4-BE49-F238E27FC236}">
              <a16:creationId xmlns:a16="http://schemas.microsoft.com/office/drawing/2014/main" id="{00000000-0008-0000-0300-00000F010000}"/>
            </a:ext>
          </a:extLst>
        </xdr:cNvPr>
        <xdr:cNvSpPr/>
      </xdr:nvSpPr>
      <xdr:spPr>
        <a:xfrm>
          <a:off x="13462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60977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152400</xdr:rowOff>
    </xdr:from>
    <xdr:to>
      <xdr:col>24</xdr:col>
      <xdr:colOff>609600</xdr:colOff>
      <xdr:row>85</xdr:row>
      <xdr:rowOff>82550</xdr:rowOff>
    </xdr:to>
    <xdr:sp macro="" textlink="">
      <xdr:nvSpPr>
        <xdr:cNvPr id="278" name="円/楕円 277">
          <a:extLst>
            <a:ext uri="{FF2B5EF4-FFF2-40B4-BE49-F238E27FC236}">
              <a16:creationId xmlns:a16="http://schemas.microsoft.com/office/drawing/2014/main" id="{00000000-0008-0000-0300-000016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124477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5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71966</xdr:rowOff>
    </xdr:from>
    <xdr:to>
      <xdr:col>23</xdr:col>
      <xdr:colOff>457200</xdr:colOff>
      <xdr:row>85</xdr:row>
      <xdr:rowOff>2116</xdr:rowOff>
    </xdr:to>
    <xdr:sp macro="" textlink="">
      <xdr:nvSpPr>
        <xdr:cNvPr id="280" name="円/楕円 279">
          <a:extLst>
            <a:ext uri="{FF2B5EF4-FFF2-40B4-BE49-F238E27FC236}">
              <a16:creationId xmlns:a16="http://schemas.microsoft.com/office/drawing/2014/main" id="{00000000-0008-0000-0300-000018010000}"/>
            </a:ext>
          </a:extLst>
        </xdr:cNvPr>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158343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39793</xdr:rowOff>
    </xdr:from>
    <xdr:to>
      <xdr:col>22</xdr:col>
      <xdr:colOff>254000</xdr:colOff>
      <xdr:row>84</xdr:row>
      <xdr:rowOff>141393</xdr:rowOff>
    </xdr:to>
    <xdr:sp macro="" textlink="">
      <xdr:nvSpPr>
        <xdr:cNvPr id="282" name="円/楕円 281">
          <a:extLst>
            <a:ext uri="{FF2B5EF4-FFF2-40B4-BE49-F238E27FC236}">
              <a16:creationId xmlns:a16="http://schemas.microsoft.com/office/drawing/2014/main" id="{00000000-0008-0000-0300-00001A010000}"/>
            </a:ext>
          </a:extLst>
        </xdr:cNvPr>
        <xdr:cNvSpPr/>
      </xdr:nvSpPr>
      <xdr:spPr>
        <a:xfrm>
          <a:off x="15240000" y="1444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126170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527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29634</xdr:rowOff>
    </xdr:from>
    <xdr:to>
      <xdr:col>21</xdr:col>
      <xdr:colOff>50800</xdr:colOff>
      <xdr:row>88</xdr:row>
      <xdr:rowOff>131234</xdr:rowOff>
    </xdr:to>
    <xdr:sp macro="" textlink="">
      <xdr:nvSpPr>
        <xdr:cNvPr id="284" name="円/楕円 283">
          <a:extLst>
            <a:ext uri="{FF2B5EF4-FFF2-40B4-BE49-F238E27FC236}">
              <a16:creationId xmlns:a16="http://schemas.microsoft.com/office/drawing/2014/main" id="{00000000-0008-0000-0300-00001C010000}"/>
            </a:ext>
          </a:extLst>
        </xdr:cNvPr>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116011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107.0</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37677</xdr:rowOff>
    </xdr:from>
    <xdr:to>
      <xdr:col>19</xdr:col>
      <xdr:colOff>533400</xdr:colOff>
      <xdr:row>88</xdr:row>
      <xdr:rowOff>139277</xdr:rowOff>
    </xdr:to>
    <xdr:sp macro="" textlink="">
      <xdr:nvSpPr>
        <xdr:cNvPr id="286" name="円/楕円 285">
          <a:extLst>
            <a:ext uri="{FF2B5EF4-FFF2-40B4-BE49-F238E27FC236}">
              <a16:creationId xmlns:a16="http://schemas.microsoft.com/office/drawing/2014/main" id="{00000000-0008-0000-0300-00001E010000}"/>
            </a:ext>
          </a:extLst>
        </xdr:cNvPr>
        <xdr:cNvSpPr/>
      </xdr:nvSpPr>
      <xdr:spPr>
        <a:xfrm>
          <a:off x="13462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124054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[7.21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前年度から</a:t>
          </a:r>
          <a:r>
            <a:rPr kumimoji="1" lang="en-US" altLang="ja-JP" sz="1100">
              <a:latin typeface="ＭＳ Ｐゴシック"/>
            </a:rPr>
            <a:t>0.18</a:t>
          </a:r>
          <a:r>
            <a:rPr kumimoji="1" lang="ja-JP" altLang="en-US" sz="1100">
              <a:latin typeface="ＭＳ Ｐゴシック"/>
            </a:rPr>
            <a:t>人改善し、平成</a:t>
          </a:r>
          <a:r>
            <a:rPr kumimoji="1" lang="en-US" altLang="ja-JP" sz="1100">
              <a:latin typeface="ＭＳ Ｐゴシック"/>
            </a:rPr>
            <a:t>27</a:t>
          </a:r>
          <a:r>
            <a:rPr kumimoji="1" lang="ja-JP" altLang="en-US" sz="1100">
              <a:latin typeface="ＭＳ Ｐゴシック"/>
            </a:rPr>
            <a:t>年度は</a:t>
          </a:r>
          <a:r>
            <a:rPr kumimoji="1" lang="en-US" altLang="ja-JP" sz="1100">
              <a:latin typeface="ＭＳ Ｐゴシック"/>
            </a:rPr>
            <a:t>7.21</a:t>
          </a:r>
          <a:r>
            <a:rPr kumimoji="1" lang="ja-JP" altLang="en-US" sz="1100">
              <a:latin typeface="ＭＳ Ｐゴシック"/>
            </a:rPr>
            <a:t>人となりました。県平均は下回っていますが、全国平均及び類似団体平均と比較すると若干高い値となっています。</a:t>
          </a:r>
        </a:p>
        <a:p>
          <a:r>
            <a:rPr kumimoji="1" lang="ja-JP" altLang="en-US" sz="1100">
              <a:latin typeface="ＭＳ Ｐゴシック"/>
            </a:rPr>
            <a:t>　集中改革プラン等に基づく職員数削減計画に則り、平成</a:t>
          </a:r>
          <a:r>
            <a:rPr kumimoji="1" lang="en-US" altLang="ja-JP" sz="1100">
              <a:latin typeface="ＭＳ Ｐゴシック"/>
            </a:rPr>
            <a:t>18</a:t>
          </a:r>
          <a:r>
            <a:rPr kumimoji="1" lang="ja-JP" altLang="en-US" sz="1100">
              <a:latin typeface="ＭＳ Ｐゴシック"/>
            </a:rPr>
            <a:t>年度以降定員削減に努めてきた結果、現段階で既に目標値は達成している状況ですが、現在の財政状況や平成</a:t>
          </a:r>
          <a:r>
            <a:rPr kumimoji="1" lang="en-US" altLang="ja-JP" sz="1100">
              <a:latin typeface="ＭＳ Ｐゴシック"/>
            </a:rPr>
            <a:t>28</a:t>
          </a:r>
          <a:r>
            <a:rPr kumimoji="1" lang="ja-JP" altLang="en-US" sz="1100">
              <a:latin typeface="ＭＳ Ｐゴシック"/>
            </a:rPr>
            <a:t>年度以降の普通交付税の減額などを反映した中長期財政計画においては、更なる職員数の削減が求められていることもあり、今後も施設の統廃合や民営化、事務事業の民間委託などを検討しながら、業務の効率化を図り、住民サービスを低下させることなく適正な職員配置に努めていきます。</a:t>
          </a:r>
        </a:p>
      </xdr:txBody>
    </xdr:sp>
    <xdr:clientData/>
  </xdr:twoCellAnchor>
  <xdr:oneCellAnchor>
    <xdr:from>
      <xdr:col>18</xdr:col>
      <xdr:colOff>444500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129963</xdr:rowOff>
    </xdr:from>
    <xdr:to>
      <xdr:col>24</xdr:col>
      <xdr:colOff>558800</xdr:colOff>
      <xdr:row>60</xdr:row>
      <xdr:rowOff>150646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416963"/>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137419</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24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26" name="フローチャート : 判断 325">
          <a:extLst>
            <a:ext uri="{FF2B5EF4-FFF2-40B4-BE49-F238E27FC236}">
              <a16:creationId xmlns:a16="http://schemas.microsoft.com/office/drawing/2014/main" id="{00000000-0008-0000-0300-000046010000}"/>
            </a:ext>
          </a:extLst>
        </xdr:cNvPr>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148348</xdr:rowOff>
    </xdr:from>
    <xdr:to>
      <xdr:col>23</xdr:col>
      <xdr:colOff>406400</xdr:colOff>
      <xdr:row>60</xdr:row>
      <xdr:rowOff>150646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435348"/>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28" name="フローチャート : 判断 327">
          <a:extLst>
            <a:ext uri="{FF2B5EF4-FFF2-40B4-BE49-F238E27FC236}">
              <a16:creationId xmlns:a16="http://schemas.microsoft.com/office/drawing/2014/main" id="{00000000-0008-0000-0300-000048010000}"/>
            </a:ext>
          </a:extLst>
        </xdr:cNvPr>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10298</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125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148348</xdr:rowOff>
    </xdr:from>
    <xdr:to>
      <xdr:col>22</xdr:col>
      <xdr:colOff>203200</xdr:colOff>
      <xdr:row>60</xdr:row>
      <xdr:rowOff>167882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435348"/>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1" name="フローチャート : 判断 330">
          <a:extLst>
            <a:ext uri="{FF2B5EF4-FFF2-40B4-BE49-F238E27FC236}">
              <a16:creationId xmlns:a16="http://schemas.microsoft.com/office/drawing/2014/main" id="{00000000-0008-0000-0300-00004B010000}"/>
            </a:ext>
          </a:extLst>
        </xdr:cNvPr>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14894</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167882</xdr:rowOff>
    </xdr:from>
    <xdr:to>
      <xdr:col>21</xdr:col>
      <xdr:colOff>0</xdr:colOff>
      <xdr:row>61</xdr:row>
      <xdr:rowOff>2177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454882"/>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4" name="フローチャート : 判断 333">
          <a:extLst>
            <a:ext uri="{FF2B5EF4-FFF2-40B4-BE49-F238E27FC236}">
              <a16:creationId xmlns:a16="http://schemas.microsoft.com/office/drawing/2014/main" id="{00000000-0008-0000-0300-00004E010000}"/>
            </a:ext>
          </a:extLst>
        </xdr:cNvPr>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24086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36" name="フローチャート : 判断 335">
          <a:extLst>
            <a:ext uri="{FF2B5EF4-FFF2-40B4-BE49-F238E27FC236}">
              <a16:creationId xmlns:a16="http://schemas.microsoft.com/office/drawing/2014/main" id="{00000000-0008-0000-0300-000050010000}"/>
            </a:ext>
          </a:extLst>
        </xdr:cNvPr>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37875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79163</xdr:rowOff>
    </xdr:from>
    <xdr:to>
      <xdr:col>24</xdr:col>
      <xdr:colOff>609600</xdr:colOff>
      <xdr:row>61</xdr:row>
      <xdr:rowOff>9313</xdr:rowOff>
    </xdr:to>
    <xdr:sp macro="" textlink="">
      <xdr:nvSpPr>
        <xdr:cNvPr id="343" name="円/楕円 342">
          <a:extLst>
            <a:ext uri="{FF2B5EF4-FFF2-40B4-BE49-F238E27FC236}">
              <a16:creationId xmlns:a16="http://schemas.microsoft.com/office/drawing/2014/main" id="{00000000-0008-0000-0300-000057010000}"/>
            </a:ext>
          </a:extLst>
        </xdr:cNvPr>
        <xdr:cNvSpPr/>
      </xdr:nvSpPr>
      <xdr:spPr>
        <a:xfrm>
          <a:off x="169672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95690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1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99846</xdr:rowOff>
    </xdr:from>
    <xdr:to>
      <xdr:col>23</xdr:col>
      <xdr:colOff>457200</xdr:colOff>
      <xdr:row>61</xdr:row>
      <xdr:rowOff>29996</xdr:rowOff>
    </xdr:to>
    <xdr:sp macro="" textlink="">
      <xdr:nvSpPr>
        <xdr:cNvPr id="345" name="円/楕円 344">
          <a:extLst>
            <a:ext uri="{FF2B5EF4-FFF2-40B4-BE49-F238E27FC236}">
              <a16:creationId xmlns:a16="http://schemas.microsoft.com/office/drawing/2014/main" id="{00000000-0008-0000-0300-000059010000}"/>
            </a:ext>
          </a:extLst>
        </xdr:cNvPr>
        <xdr:cNvSpPr/>
      </xdr:nvSpPr>
      <xdr:spPr>
        <a:xfrm>
          <a:off x="16129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14773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473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97548</xdr:rowOff>
    </xdr:from>
    <xdr:to>
      <xdr:col>22</xdr:col>
      <xdr:colOff>254000</xdr:colOff>
      <xdr:row>61</xdr:row>
      <xdr:rowOff>27698</xdr:rowOff>
    </xdr:to>
    <xdr:sp macro="" textlink="">
      <xdr:nvSpPr>
        <xdr:cNvPr id="347" name="円/楕円 346">
          <a:extLst>
            <a:ext uri="{FF2B5EF4-FFF2-40B4-BE49-F238E27FC236}">
              <a16:creationId xmlns:a16="http://schemas.microsoft.com/office/drawing/2014/main" id="{00000000-0008-0000-0300-00005B010000}"/>
            </a:ext>
          </a:extLst>
        </xdr:cNvPr>
        <xdr:cNvSpPr/>
      </xdr:nvSpPr>
      <xdr:spPr>
        <a:xfrm>
          <a:off x="15240000" y="103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12475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117082</xdr:rowOff>
    </xdr:from>
    <xdr:to>
      <xdr:col>21</xdr:col>
      <xdr:colOff>50800</xdr:colOff>
      <xdr:row>61</xdr:row>
      <xdr:rowOff>47232</xdr:rowOff>
    </xdr:to>
    <xdr:sp macro="" textlink="">
      <xdr:nvSpPr>
        <xdr:cNvPr id="349" name="円/楕円 348">
          <a:extLst>
            <a:ext uri="{FF2B5EF4-FFF2-40B4-BE49-F238E27FC236}">
              <a16:creationId xmlns:a16="http://schemas.microsoft.com/office/drawing/2014/main" id="{00000000-0008-0000-0300-00005D010000}"/>
            </a:ext>
          </a:extLst>
        </xdr:cNvPr>
        <xdr:cNvSpPr/>
      </xdr:nvSpPr>
      <xdr:spPr>
        <a:xfrm>
          <a:off x="14351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32009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4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122827</xdr:rowOff>
    </xdr:from>
    <xdr:to>
      <xdr:col>19</xdr:col>
      <xdr:colOff>533400</xdr:colOff>
      <xdr:row>61</xdr:row>
      <xdr:rowOff>52977</xdr:rowOff>
    </xdr:to>
    <xdr:sp macro="" textlink="">
      <xdr:nvSpPr>
        <xdr:cNvPr id="351" name="円/楕円 350">
          <a:extLst>
            <a:ext uri="{FF2B5EF4-FFF2-40B4-BE49-F238E27FC236}">
              <a16:creationId xmlns:a16="http://schemas.microsoft.com/office/drawing/2014/main" id="{00000000-0008-0000-0300-00005F010000}"/>
            </a:ext>
          </a:extLst>
        </xdr:cNvPr>
        <xdr:cNvSpPr/>
      </xdr:nvSpPr>
      <xdr:spPr>
        <a:xfrm>
          <a:off x="13462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37754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20</a:t>
          </a:r>
          <a:r>
            <a:rPr kumimoji="1" lang="ja-JP" altLang="en-US" sz="1100">
              <a:latin typeface="ＭＳ Ｐゴシック"/>
            </a:rPr>
            <a:t>年度から改善傾向にあり、前年度より</a:t>
          </a:r>
          <a:r>
            <a:rPr kumimoji="1" lang="en-US" altLang="ja-JP" sz="1100">
              <a:latin typeface="ＭＳ Ｐゴシック"/>
            </a:rPr>
            <a:t>0.3</a:t>
          </a:r>
          <a:r>
            <a:rPr kumimoji="1" lang="ja-JP" altLang="en-US" sz="1100">
              <a:latin typeface="ＭＳ Ｐゴシック"/>
            </a:rPr>
            <a:t>％減少し</a:t>
          </a:r>
          <a:r>
            <a:rPr kumimoji="1" lang="en-US" altLang="ja-JP" sz="1100">
              <a:latin typeface="ＭＳ Ｐゴシック"/>
            </a:rPr>
            <a:t>11.9</a:t>
          </a:r>
          <a:r>
            <a:rPr kumimoji="1" lang="ja-JP" altLang="en-US" sz="1100">
              <a:latin typeface="ＭＳ Ｐゴシック"/>
            </a:rPr>
            <a:t>％となりました。前年度に引き続き早期健全化基準を大きく下回っていますが、依然として類似団体や県平均を上回っている状況にあります。</a:t>
          </a:r>
        </a:p>
        <a:p>
          <a:r>
            <a:rPr kumimoji="1" lang="ja-JP" altLang="en-US" sz="1100">
              <a:latin typeface="ＭＳ Ｐゴシック"/>
            </a:rPr>
            <a:t>　前年度から改善した主な原因は</a:t>
          </a:r>
          <a:r>
            <a:rPr kumimoji="1" lang="en-US" altLang="ja-JP" sz="1100">
              <a:latin typeface="ＭＳ Ｐゴシック"/>
            </a:rPr>
            <a:t>3</a:t>
          </a:r>
          <a:r>
            <a:rPr kumimoji="1" lang="ja-JP" altLang="en-US" sz="1100">
              <a:latin typeface="ＭＳ Ｐゴシック"/>
            </a:rPr>
            <a:t>ヵ年平均計算の影響ですが、前年度に合併市町村振興基金を合併特例事業債を発行して</a:t>
          </a:r>
          <a:r>
            <a:rPr kumimoji="1" lang="en-US" altLang="ja-JP" sz="1100">
              <a:latin typeface="ＭＳ Ｐゴシック"/>
            </a:rPr>
            <a:t>33</a:t>
          </a:r>
          <a:r>
            <a:rPr kumimoji="1" lang="ja-JP" altLang="en-US" sz="1100">
              <a:latin typeface="ＭＳ Ｐゴシック"/>
            </a:rPr>
            <a:t>億円積み立てたことで、本年度から元利償還金の返済が始まり、一般会計等の元利償還金が毎年約</a:t>
          </a:r>
          <a:r>
            <a:rPr kumimoji="1" lang="en-US" altLang="ja-JP" sz="1100">
              <a:latin typeface="ＭＳ Ｐゴシック"/>
            </a:rPr>
            <a:t>7</a:t>
          </a:r>
          <a:r>
            <a:rPr kumimoji="1" lang="ja-JP" altLang="en-US" sz="1100">
              <a:latin typeface="ＭＳ Ｐゴシック"/>
            </a:rPr>
            <a:t>億円程度増加しています。合併特例事業債は国の財政措置が高い地方債ですが、実質的な増影響として約</a:t>
          </a:r>
          <a:r>
            <a:rPr kumimoji="1" lang="en-US" altLang="ja-JP" sz="1100">
              <a:latin typeface="ＭＳ Ｐゴシック"/>
            </a:rPr>
            <a:t>1.8</a:t>
          </a:r>
          <a:r>
            <a:rPr kumimoji="1" lang="ja-JP" altLang="en-US" sz="1100">
              <a:latin typeface="ＭＳ Ｐゴシック"/>
            </a:rPr>
            <a:t>％の影響を与えています。結果、単年度の実質公債費比率は</a:t>
          </a:r>
          <a:r>
            <a:rPr kumimoji="1" lang="en-US" altLang="ja-JP" sz="1100">
              <a:latin typeface="ＭＳ Ｐゴシック"/>
            </a:rPr>
            <a:t>12.1</a:t>
          </a:r>
          <a:r>
            <a:rPr kumimoji="1" lang="ja-JP" altLang="en-US" sz="1100">
              <a:latin typeface="ＭＳ Ｐゴシック"/>
            </a:rPr>
            <a:t>％となり、今後</a:t>
          </a:r>
          <a:r>
            <a:rPr kumimoji="1" lang="en-US" altLang="ja-JP" sz="1100">
              <a:latin typeface="ＭＳ Ｐゴシック"/>
            </a:rPr>
            <a:t>5</a:t>
          </a:r>
          <a:r>
            <a:rPr kumimoji="1" lang="ja-JP" altLang="en-US" sz="1100">
              <a:latin typeface="ＭＳ Ｐゴシック"/>
            </a:rPr>
            <a:t>年間は当該比率は横ばいの傾向をたどる予定です。</a:t>
          </a:r>
        </a:p>
      </xdr:txBody>
    </xdr:sp>
    <xdr:clientData/>
  </xdr:twoCellAnchor>
  <xdr:oneCellAnchor>
    <xdr:from>
      <xdr:col>18</xdr:col>
      <xdr:colOff>444500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157843</xdr:rowOff>
    </xdr:from>
    <xdr:to>
      <xdr:col>24</xdr:col>
      <xdr:colOff>558800</xdr:colOff>
      <xdr:row>44</xdr:row>
      <xdr:rowOff>47897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19974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44</xdr:row>
      <xdr:rowOff>47897</xdr:rowOff>
    </xdr:from>
    <xdr:to>
      <xdr:col>24</xdr:col>
      <xdr:colOff>647700</xdr:colOff>
      <xdr:row>44</xdr:row>
      <xdr:rowOff>47897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157843</xdr:rowOff>
    </xdr:from>
    <xdr:to>
      <xdr:col>24</xdr:col>
      <xdr:colOff>647700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87449</xdr:rowOff>
    </xdr:from>
    <xdr:to>
      <xdr:col>24</xdr:col>
      <xdr:colOff>558800</xdr:colOff>
      <xdr:row>42</xdr:row>
      <xdr:rowOff>108131</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288349"/>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24692</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8165</xdr:rowOff>
    </xdr:from>
    <xdr:to>
      <xdr:col>24</xdr:col>
      <xdr:colOff>609600</xdr:colOff>
      <xdr:row>41</xdr:row>
      <xdr:rowOff>109765</xdr:rowOff>
    </xdr:to>
    <xdr:sp macro="" textlink="">
      <xdr:nvSpPr>
        <xdr:cNvPr id="389" name="フローチャート : 判断 388">
          <a:extLst>
            <a:ext uri="{FF2B5EF4-FFF2-40B4-BE49-F238E27FC236}">
              <a16:creationId xmlns:a16="http://schemas.microsoft.com/office/drawing/2014/main" id="{00000000-0008-0000-0300-000085010000}"/>
            </a:ext>
          </a:extLst>
        </xdr:cNvPr>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108131</xdr:rowOff>
    </xdr:from>
    <xdr:to>
      <xdr:col>23</xdr:col>
      <xdr:colOff>406400</xdr:colOff>
      <xdr:row>42</xdr:row>
      <xdr:rowOff>170180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30903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165826</xdr:rowOff>
    </xdr:from>
    <xdr:to>
      <xdr:col>23</xdr:col>
      <xdr:colOff>457200</xdr:colOff>
      <xdr:row>41</xdr:row>
      <xdr:rowOff>95976</xdr:rowOff>
    </xdr:to>
    <xdr:sp macro="" textlink="">
      <xdr:nvSpPr>
        <xdr:cNvPr id="391" name="フローチャート : 判断 390">
          <a:extLst>
            <a:ext uri="{FF2B5EF4-FFF2-40B4-BE49-F238E27FC236}">
              <a16:creationId xmlns:a16="http://schemas.microsoft.com/office/drawing/2014/main" id="{00000000-0008-0000-0300-000087010000}"/>
            </a:ext>
          </a:extLst>
        </xdr:cNvPr>
        <xdr:cNvSpPr/>
      </xdr:nvSpPr>
      <xdr:spPr>
        <a:xfrm>
          <a:off x="16129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106153</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792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170180</xdr:rowOff>
    </xdr:from>
    <xdr:to>
      <xdr:col>22</xdr:col>
      <xdr:colOff>203200</xdr:colOff>
      <xdr:row>43</xdr:row>
      <xdr:rowOff>102144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737108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49530</xdr:rowOff>
    </xdr:from>
    <xdr:to>
      <xdr:col>22</xdr:col>
      <xdr:colOff>254000</xdr:colOff>
      <xdr:row>41</xdr:row>
      <xdr:rowOff>151130</xdr:rowOff>
    </xdr:to>
    <xdr:sp macro="" textlink="">
      <xdr:nvSpPr>
        <xdr:cNvPr id="394" name="フローチャート : 判断 393">
          <a:extLst>
            <a:ext uri="{FF2B5EF4-FFF2-40B4-BE49-F238E27FC236}">
              <a16:creationId xmlns:a16="http://schemas.microsoft.com/office/drawing/2014/main" id="{00000000-0008-0000-0300-00008A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161307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102144</xdr:rowOff>
    </xdr:from>
    <xdr:to>
      <xdr:col>21</xdr:col>
      <xdr:colOff>0</xdr:colOff>
      <xdr:row>43</xdr:row>
      <xdr:rowOff>164193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47449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397" name="フローチャート : 判断 396">
          <a:extLst>
            <a:ext uri="{FF2B5EF4-FFF2-40B4-BE49-F238E27FC236}">
              <a16:creationId xmlns:a16="http://schemas.microsoft.com/office/drawing/2014/main" id="{00000000-0008-0000-0300-00008D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152944</xdr:rowOff>
    </xdr:from>
    <xdr:to>
      <xdr:col>19</xdr:col>
      <xdr:colOff>533400</xdr:colOff>
      <xdr:row>42</xdr:row>
      <xdr:rowOff>83094</xdr:rowOff>
    </xdr:to>
    <xdr:sp macro="" textlink="">
      <xdr:nvSpPr>
        <xdr:cNvPr id="399" name="フローチャート : 判断 398">
          <a:extLst>
            <a:ext uri="{FF2B5EF4-FFF2-40B4-BE49-F238E27FC236}">
              <a16:creationId xmlns:a16="http://schemas.microsoft.com/office/drawing/2014/main" id="{00000000-0008-0000-0300-00008F010000}"/>
            </a:ext>
          </a:extLst>
        </xdr:cNvPr>
        <xdr:cNvSpPr/>
      </xdr:nvSpPr>
      <xdr:spPr>
        <a:xfrm>
          <a:off x="13462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93271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5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42</xdr:row>
      <xdr:rowOff>36649</xdr:rowOff>
    </xdr:from>
    <xdr:to>
      <xdr:col>24</xdr:col>
      <xdr:colOff>609600</xdr:colOff>
      <xdr:row>42</xdr:row>
      <xdr:rowOff>138249</xdr:rowOff>
    </xdr:to>
    <xdr:sp macro="" textlink="">
      <xdr:nvSpPr>
        <xdr:cNvPr id="406" name="円/楕円 405">
          <a:extLst>
            <a:ext uri="{FF2B5EF4-FFF2-40B4-BE49-F238E27FC236}">
              <a16:creationId xmlns:a16="http://schemas.microsoft.com/office/drawing/2014/main" id="{00000000-0008-0000-0300-000096010000}"/>
            </a:ext>
          </a:extLst>
        </xdr:cNvPr>
        <xdr:cNvSpPr/>
      </xdr:nvSpPr>
      <xdr:spPr>
        <a:xfrm>
          <a:off x="16967200" y="723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8726</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209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57331</xdr:rowOff>
    </xdr:from>
    <xdr:to>
      <xdr:col>23</xdr:col>
      <xdr:colOff>457200</xdr:colOff>
      <xdr:row>42</xdr:row>
      <xdr:rowOff>158931</xdr:rowOff>
    </xdr:to>
    <xdr:sp macro="" textlink="">
      <xdr:nvSpPr>
        <xdr:cNvPr id="408" name="円/楕円 407">
          <a:extLst>
            <a:ext uri="{FF2B5EF4-FFF2-40B4-BE49-F238E27FC236}">
              <a16:creationId xmlns:a16="http://schemas.microsoft.com/office/drawing/2014/main" id="{00000000-0008-0000-0300-000098010000}"/>
            </a:ext>
          </a:extLst>
        </xdr:cNvPr>
        <xdr:cNvSpPr/>
      </xdr:nvSpPr>
      <xdr:spPr>
        <a:xfrm>
          <a:off x="16129000" y="725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143708</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344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119380</xdr:rowOff>
    </xdr:from>
    <xdr:to>
      <xdr:col>22</xdr:col>
      <xdr:colOff>254000</xdr:colOff>
      <xdr:row>43</xdr:row>
      <xdr:rowOff>49530</xdr:rowOff>
    </xdr:to>
    <xdr:sp macro="" textlink="">
      <xdr:nvSpPr>
        <xdr:cNvPr id="410" name="円/楕円 409">
          <a:extLst>
            <a:ext uri="{FF2B5EF4-FFF2-40B4-BE49-F238E27FC236}">
              <a16:creationId xmlns:a16="http://schemas.microsoft.com/office/drawing/2014/main" id="{00000000-0008-0000-0300-00009A010000}"/>
            </a:ext>
          </a:extLst>
        </xdr:cNvPr>
        <xdr:cNvSpPr/>
      </xdr:nvSpPr>
      <xdr:spPr>
        <a:xfrm>
          <a:off x="15240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34307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51344</xdr:rowOff>
    </xdr:from>
    <xdr:to>
      <xdr:col>21</xdr:col>
      <xdr:colOff>50800</xdr:colOff>
      <xdr:row>43</xdr:row>
      <xdr:rowOff>152944</xdr:rowOff>
    </xdr:to>
    <xdr:sp macro="" textlink="">
      <xdr:nvSpPr>
        <xdr:cNvPr id="412" name="円/楕円 411">
          <a:extLst>
            <a:ext uri="{FF2B5EF4-FFF2-40B4-BE49-F238E27FC236}">
              <a16:creationId xmlns:a16="http://schemas.microsoft.com/office/drawing/2014/main" id="{00000000-0008-0000-0300-00009C010000}"/>
            </a:ext>
          </a:extLst>
        </xdr:cNvPr>
        <xdr:cNvSpPr/>
      </xdr:nvSpPr>
      <xdr:spPr>
        <a:xfrm>
          <a:off x="14351000" y="742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137721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51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113393</xdr:rowOff>
    </xdr:from>
    <xdr:to>
      <xdr:col>19</xdr:col>
      <xdr:colOff>533400</xdr:colOff>
      <xdr:row>44</xdr:row>
      <xdr:rowOff>43543</xdr:rowOff>
    </xdr:to>
    <xdr:sp macro="" textlink="">
      <xdr:nvSpPr>
        <xdr:cNvPr id="414" name="円/楕円 413">
          <a:extLst>
            <a:ext uri="{FF2B5EF4-FFF2-40B4-BE49-F238E27FC236}">
              <a16:creationId xmlns:a16="http://schemas.microsoft.com/office/drawing/2014/main" id="{00000000-0008-0000-0300-00009E010000}"/>
            </a:ext>
          </a:extLst>
        </xdr:cNvPr>
        <xdr:cNvSpPr/>
      </xdr:nvSpPr>
      <xdr:spPr>
        <a:xfrm>
          <a:off x="13462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28320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[41.3%]</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a:t>
          </a:r>
          <a:r>
            <a:rPr kumimoji="1" lang="en-US" altLang="ja-JP" sz="1100">
              <a:latin typeface="ＭＳ Ｐゴシック"/>
            </a:rPr>
            <a:t>27</a:t>
          </a:r>
          <a:r>
            <a:rPr kumimoji="1" lang="ja-JP" altLang="en-US" sz="1100">
              <a:latin typeface="ＭＳ Ｐゴシック"/>
            </a:rPr>
            <a:t>年度も前年度から</a:t>
          </a:r>
          <a:r>
            <a:rPr kumimoji="1" lang="en-US" altLang="ja-JP" sz="1100">
              <a:latin typeface="ＭＳ Ｐゴシック"/>
            </a:rPr>
            <a:t>17.3</a:t>
          </a:r>
          <a:r>
            <a:rPr kumimoji="1" lang="ja-JP" altLang="en-US" sz="1100">
              <a:latin typeface="ＭＳ Ｐゴシック"/>
            </a:rPr>
            <a:t>％改善し</a:t>
          </a:r>
          <a:r>
            <a:rPr kumimoji="1" lang="en-US" altLang="ja-JP" sz="1100">
              <a:latin typeface="ＭＳ Ｐゴシック"/>
            </a:rPr>
            <a:t>41.3</a:t>
          </a:r>
          <a:r>
            <a:rPr kumimoji="1" lang="ja-JP" altLang="en-US" sz="1100">
              <a:latin typeface="ＭＳ Ｐゴシック"/>
            </a:rPr>
            <a:t>％となりました。前年度に引き続き、早期健全化基準を大きく下回り、健全段階に位置してる状況です。</a:t>
          </a:r>
        </a:p>
        <a:p>
          <a:r>
            <a:rPr kumimoji="1" lang="ja-JP" altLang="en-US" sz="1100">
              <a:latin typeface="ＭＳ Ｐゴシック"/>
            </a:rPr>
            <a:t>　前年度から改善した主な要因は、地方債残高が約</a:t>
          </a:r>
          <a:r>
            <a:rPr kumimoji="1" lang="en-US" altLang="ja-JP" sz="1100">
              <a:latin typeface="ＭＳ Ｐゴシック"/>
            </a:rPr>
            <a:t>16</a:t>
          </a:r>
          <a:r>
            <a:rPr kumimoji="1" lang="ja-JP" altLang="en-US" sz="1100">
              <a:latin typeface="ＭＳ Ｐゴシック"/>
            </a:rPr>
            <a:t>億円減少したことに加え、公営企業債に対する繰入見込額が約</a:t>
          </a:r>
          <a:r>
            <a:rPr kumimoji="1" lang="en-US" altLang="ja-JP" sz="1100">
              <a:latin typeface="ＭＳ Ｐゴシック"/>
            </a:rPr>
            <a:t>5</a:t>
          </a:r>
          <a:r>
            <a:rPr kumimoji="1" lang="ja-JP" altLang="en-US" sz="1100">
              <a:latin typeface="ＭＳ Ｐゴシック"/>
            </a:rPr>
            <a:t>億円減少したことが挙げらます。また、歳出節減施策等による財政調整基金等の充当可能財源等が約</a:t>
          </a:r>
          <a:r>
            <a:rPr kumimoji="1" lang="en-US" altLang="ja-JP" sz="1100">
              <a:latin typeface="ＭＳ Ｐゴシック"/>
            </a:rPr>
            <a:t>13</a:t>
          </a:r>
          <a:r>
            <a:rPr kumimoji="1" lang="ja-JP" altLang="en-US" sz="1100">
              <a:latin typeface="ＭＳ Ｐゴシック"/>
            </a:rPr>
            <a:t>億円増加したことも、減少させた大きな要因となっています。熊本地震の影響により災害廃棄物対策や災害復旧に大型の地方債を今後発行する予定ですが、国の財政支援等により当該比率は悪化しない見込みです。今後も地方債の発行抑制や基金の増資を図り、財政の健全化に努めていきます。</a:t>
          </a:r>
        </a:p>
      </xdr:txBody>
    </xdr:sp>
    <xdr:clientData/>
  </xdr:twoCellAnchor>
  <xdr:oneCellAnchor>
    <xdr:from>
      <xdr:col>18</xdr:col>
      <xdr:colOff>444500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131106</xdr:rowOff>
    </xdr:from>
    <xdr:to>
      <xdr:col>24</xdr:col>
      <xdr:colOff>558800</xdr:colOff>
      <xdr:row>16</xdr:row>
      <xdr:rowOff>98806</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702856"/>
          <a:ext cx="838200" cy="13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78334</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4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1" name="フローチャート : 判断 450">
          <a:extLst>
            <a:ext uri="{FF2B5EF4-FFF2-40B4-BE49-F238E27FC236}">
              <a16:creationId xmlns:a16="http://schemas.microsoft.com/office/drawing/2014/main" id="{00000000-0008-0000-0300-0000C3010000}"/>
            </a:ext>
          </a:extLst>
        </xdr:cNvPr>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98806</xdr:rowOff>
    </xdr:from>
    <xdr:to>
      <xdr:col>23</xdr:col>
      <xdr:colOff>406400</xdr:colOff>
      <xdr:row>16</xdr:row>
      <xdr:rowOff>161544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842006"/>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3" name="フローチャート : 判断 452">
          <a:extLst>
            <a:ext uri="{FF2B5EF4-FFF2-40B4-BE49-F238E27FC236}">
              <a16:creationId xmlns:a16="http://schemas.microsoft.com/office/drawing/2014/main" id="{00000000-0008-0000-0300-0000C5010000}"/>
            </a:ext>
          </a:extLst>
        </xdr:cNvPr>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161544</xdr:rowOff>
    </xdr:from>
    <xdr:to>
      <xdr:col>22</xdr:col>
      <xdr:colOff>203200</xdr:colOff>
      <xdr:row>17</xdr:row>
      <xdr:rowOff>146939</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904744"/>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56" name="フローチャート : 判断 455">
          <a:extLst>
            <a:ext uri="{FF2B5EF4-FFF2-40B4-BE49-F238E27FC236}">
              <a16:creationId xmlns:a16="http://schemas.microsoft.com/office/drawing/2014/main" id="{00000000-0008-0000-0300-0000C8010000}"/>
            </a:ext>
          </a:extLst>
        </xdr:cNvPr>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146939</xdr:rowOff>
    </xdr:from>
    <xdr:to>
      <xdr:col>21</xdr:col>
      <xdr:colOff>0</xdr:colOff>
      <xdr:row>18</xdr:row>
      <xdr:rowOff>115443</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061589"/>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9" name="フローチャート : 判断 458">
          <a:extLst>
            <a:ext uri="{FF2B5EF4-FFF2-40B4-BE49-F238E27FC236}">
              <a16:creationId xmlns:a16="http://schemas.microsoft.com/office/drawing/2014/main" id="{00000000-0008-0000-0300-0000CB010000}"/>
            </a:ext>
          </a:extLst>
        </xdr:cNvPr>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1" name="フローチャート : 判断 460">
          <a:extLst>
            <a:ext uri="{FF2B5EF4-FFF2-40B4-BE49-F238E27FC236}">
              <a16:creationId xmlns:a16="http://schemas.microsoft.com/office/drawing/2014/main" id="{00000000-0008-0000-0300-0000CD010000}"/>
            </a:ext>
          </a:extLst>
        </xdr:cNvPr>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80306</xdr:rowOff>
    </xdr:from>
    <xdr:to>
      <xdr:col>24</xdr:col>
      <xdr:colOff>609600</xdr:colOff>
      <xdr:row>16</xdr:row>
      <xdr:rowOff>10456</xdr:rowOff>
    </xdr:to>
    <xdr:sp macro="" textlink="">
      <xdr:nvSpPr>
        <xdr:cNvPr id="468" name="円/楕円 467">
          <a:extLst>
            <a:ext uri="{FF2B5EF4-FFF2-40B4-BE49-F238E27FC236}">
              <a16:creationId xmlns:a16="http://schemas.microsoft.com/office/drawing/2014/main" id="{00000000-0008-0000-0300-0000D4010000}"/>
            </a:ext>
          </a:extLst>
        </xdr:cNvPr>
        <xdr:cNvSpPr/>
      </xdr:nvSpPr>
      <xdr:spPr>
        <a:xfrm>
          <a:off x="16967200" y="265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52383</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62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48006</xdr:rowOff>
    </xdr:from>
    <xdr:to>
      <xdr:col>23</xdr:col>
      <xdr:colOff>457200</xdr:colOff>
      <xdr:row>16</xdr:row>
      <xdr:rowOff>149606</xdr:rowOff>
    </xdr:to>
    <xdr:sp macro="" textlink="">
      <xdr:nvSpPr>
        <xdr:cNvPr id="470" name="円/楕円 469">
          <a:extLst>
            <a:ext uri="{FF2B5EF4-FFF2-40B4-BE49-F238E27FC236}">
              <a16:creationId xmlns:a16="http://schemas.microsoft.com/office/drawing/2014/main" id="{00000000-0008-0000-0300-0000D6010000}"/>
            </a:ext>
          </a:extLst>
        </xdr:cNvPr>
        <xdr:cNvSpPr/>
      </xdr:nvSpPr>
      <xdr:spPr>
        <a:xfrm>
          <a:off x="16129000" y="279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134383</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87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110744</xdr:rowOff>
    </xdr:from>
    <xdr:to>
      <xdr:col>22</xdr:col>
      <xdr:colOff>254000</xdr:colOff>
      <xdr:row>17</xdr:row>
      <xdr:rowOff>40894</xdr:rowOff>
    </xdr:to>
    <xdr:sp macro="" textlink="">
      <xdr:nvSpPr>
        <xdr:cNvPr id="472" name="円/楕円 471">
          <a:extLst>
            <a:ext uri="{FF2B5EF4-FFF2-40B4-BE49-F238E27FC236}">
              <a16:creationId xmlns:a16="http://schemas.microsoft.com/office/drawing/2014/main" id="{00000000-0008-0000-0300-0000D8010000}"/>
            </a:ext>
          </a:extLst>
        </xdr:cNvPr>
        <xdr:cNvSpPr/>
      </xdr:nvSpPr>
      <xdr:spPr>
        <a:xfrm>
          <a:off x="15240000" y="285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25671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94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96139</xdr:rowOff>
    </xdr:from>
    <xdr:to>
      <xdr:col>21</xdr:col>
      <xdr:colOff>50800</xdr:colOff>
      <xdr:row>18</xdr:row>
      <xdr:rowOff>26289</xdr:rowOff>
    </xdr:to>
    <xdr:sp macro="" textlink="">
      <xdr:nvSpPr>
        <xdr:cNvPr id="474" name="円/楕円 473">
          <a:extLst>
            <a:ext uri="{FF2B5EF4-FFF2-40B4-BE49-F238E27FC236}">
              <a16:creationId xmlns:a16="http://schemas.microsoft.com/office/drawing/2014/main" id="{00000000-0008-0000-0300-0000DA010000}"/>
            </a:ext>
          </a:extLst>
        </xdr:cNvPr>
        <xdr:cNvSpPr/>
      </xdr:nvSpPr>
      <xdr:spPr>
        <a:xfrm>
          <a:off x="14351000" y="30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11066</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09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64643</xdr:rowOff>
    </xdr:from>
    <xdr:to>
      <xdr:col>19</xdr:col>
      <xdr:colOff>533400</xdr:colOff>
      <xdr:row>18</xdr:row>
      <xdr:rowOff>166243</xdr:rowOff>
    </xdr:to>
    <xdr:sp macro="" textlink="">
      <xdr:nvSpPr>
        <xdr:cNvPr id="476" name="円/楕円 475">
          <a:extLst>
            <a:ext uri="{FF2B5EF4-FFF2-40B4-BE49-F238E27FC236}">
              <a16:creationId xmlns:a16="http://schemas.microsoft.com/office/drawing/2014/main" id="{00000000-0008-0000-0300-0000DC010000}"/>
            </a:ext>
          </a:extLst>
        </xdr:cNvPr>
        <xdr:cNvSpPr/>
      </xdr:nvSpPr>
      <xdr:spPr>
        <a:xfrm>
          <a:off x="13462000" y="31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151020</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237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前年度から</a:t>
          </a:r>
          <a:r>
            <a:rPr kumimoji="1" lang="en-US" altLang="ja-JP" sz="1200">
              <a:latin typeface="ＭＳ Ｐゴシック"/>
            </a:rPr>
            <a:t>1.2</a:t>
          </a:r>
          <a:r>
            <a:rPr kumimoji="1" lang="ja-JP" altLang="en-US" sz="1200">
              <a:latin typeface="ＭＳ Ｐゴシック"/>
            </a:rPr>
            <a:t>％改善し、全国及び類似団体平均値と同等の</a:t>
          </a:r>
          <a:r>
            <a:rPr kumimoji="1" lang="en-US" altLang="ja-JP" sz="1200">
              <a:latin typeface="ＭＳ Ｐゴシック"/>
            </a:rPr>
            <a:t>23.3</a:t>
          </a:r>
          <a:r>
            <a:rPr kumimoji="1" lang="ja-JP" altLang="en-US" sz="1200">
              <a:latin typeface="ＭＳ Ｐゴシック"/>
            </a:rPr>
            <a:t>％となりました。職員数は前年度と比較して</a:t>
          </a:r>
          <a:r>
            <a:rPr kumimoji="1" lang="en-US" altLang="ja-JP" sz="1200">
              <a:latin typeface="ＭＳ Ｐゴシック"/>
            </a:rPr>
            <a:t>15</a:t>
          </a:r>
          <a:r>
            <a:rPr kumimoji="1" lang="ja-JP" altLang="en-US" sz="1200">
              <a:latin typeface="ＭＳ Ｐゴシック"/>
            </a:rPr>
            <a:t>名の減となりましたが、基本給は横ばい傾向、その他の手当は微増傾向にあります。</a:t>
          </a:r>
          <a:endParaRPr kumimoji="1" lang="en-US" altLang="ja-JP" sz="1200">
            <a:latin typeface="ＭＳ Ｐゴシック"/>
          </a:endParaRPr>
        </a:p>
        <a:p>
          <a:r>
            <a:rPr kumimoji="1" lang="ja-JP" altLang="en-US" sz="1200">
              <a:latin typeface="ＭＳ Ｐゴシック"/>
            </a:rPr>
            <a:t>　今後は人事考課制度を活用して、年功序列型の昇給制度からの脱却を図り、能力や実績を反映した給与体系への移行を積極的に進めるとともに、再任用職員の有効活用等により、類似団体平均値以下となるよう努めていきます。</a:t>
          </a:r>
        </a:p>
      </xdr:txBody>
    </xdr:sp>
    <xdr:clientData/>
  </xdr:twoCellAnchor>
  <xdr:oneCellAnchor>
    <xdr:from>
      <xdr:col>1</xdr:col>
      <xdr:colOff>28575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111760</xdr:rowOff>
    </xdr:from>
    <xdr:to>
      <xdr:col>7</xdr:col>
      <xdr:colOff>15875</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839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77487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8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a:extLst>
            <a:ext uri="{FF2B5EF4-FFF2-40B4-BE49-F238E27FC236}">
              <a16:creationId xmlns:a16="http://schemas.microsoft.com/office/drawing/2014/main" id="{00000000-0008-0000-0400-000044000000}"/>
            </a:ext>
          </a:extLst>
        </xdr:cNvPr>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31750</xdr:rowOff>
    </xdr:from>
    <xdr:to>
      <xdr:col>5</xdr:col>
      <xdr:colOff>549275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a:extLst>
            <a:ext uri="{FF2B5EF4-FFF2-40B4-BE49-F238E27FC236}">
              <a16:creationId xmlns:a16="http://schemas.microsoft.com/office/drawing/2014/main" id="{00000000-0008-0000-0400-000046000000}"/>
            </a:ext>
          </a:extLst>
        </xdr:cNvPr>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69867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31750</xdr:rowOff>
    </xdr:from>
    <xdr:to>
      <xdr:col>4</xdr:col>
      <xdr:colOff>346075</xdr:colOff>
      <xdr:row>37</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75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a:extLst>
            <a:ext uri="{FF2B5EF4-FFF2-40B4-BE49-F238E27FC236}">
              <a16:creationId xmlns:a16="http://schemas.microsoft.com/office/drawing/2014/main" id="{00000000-0008-0000-0400-000049000000}"/>
            </a:ext>
          </a:extLst>
        </xdr:cNvPr>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62247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92710</xdr:rowOff>
    </xdr:from>
    <xdr:to>
      <xdr:col>3</xdr:col>
      <xdr:colOff>142875</xdr:colOff>
      <xdr:row>37</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a:extLst>
            <a:ext uri="{FF2B5EF4-FFF2-40B4-BE49-F238E27FC236}">
              <a16:creationId xmlns:a16="http://schemas.microsoft.com/office/drawing/2014/main" id="{00000000-0008-0000-0400-00004C000000}"/>
            </a:ext>
          </a:extLst>
        </xdr:cNvPr>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130827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85" name="円/楕円 84">
          <a:extLst>
            <a:ext uri="{FF2B5EF4-FFF2-40B4-BE49-F238E27FC236}">
              <a16:creationId xmlns:a16="http://schemas.microsoft.com/office/drawing/2014/main" id="{00000000-0008-0000-0400-000055000000}"/>
            </a:ext>
          </a:extLst>
        </xdr:cNvPr>
        <xdr:cNvSpPr/>
      </xdr:nvSpPr>
      <xdr:spPr>
        <a:xfrm>
          <a:off x="47752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33037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152400</xdr:rowOff>
    </xdr:from>
    <xdr:to>
      <xdr:col>5</xdr:col>
      <xdr:colOff>600075</xdr:colOff>
      <xdr:row>37</xdr:row>
      <xdr:rowOff>82550</xdr:rowOff>
    </xdr:to>
    <xdr:sp macro="" textlink="">
      <xdr:nvSpPr>
        <xdr:cNvPr id="87" name="円/楕円 86">
          <a:extLst>
            <a:ext uri="{FF2B5EF4-FFF2-40B4-BE49-F238E27FC236}">
              <a16:creationId xmlns:a16="http://schemas.microsoft.com/office/drawing/2014/main" id="{00000000-0008-0000-0400-000057000000}"/>
            </a:ext>
          </a:extLst>
        </xdr:cNvPr>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67327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152400</xdr:rowOff>
    </xdr:from>
    <xdr:to>
      <xdr:col>4</xdr:col>
      <xdr:colOff>396875</xdr:colOff>
      <xdr:row>37</xdr:row>
      <xdr:rowOff>82550</xdr:rowOff>
    </xdr:to>
    <xdr:sp macro="" textlink="">
      <xdr:nvSpPr>
        <xdr:cNvPr id="89" name="円/楕円 88">
          <a:extLst>
            <a:ext uri="{FF2B5EF4-FFF2-40B4-BE49-F238E27FC236}">
              <a16:creationId xmlns:a16="http://schemas.microsoft.com/office/drawing/2014/main" id="{00000000-0008-0000-0400-000059000000}"/>
            </a:ext>
          </a:extLst>
        </xdr:cNvPr>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41910</xdr:rowOff>
    </xdr:from>
    <xdr:to>
      <xdr:col>3</xdr:col>
      <xdr:colOff>193675</xdr:colOff>
      <xdr:row>37</xdr:row>
      <xdr:rowOff>143510</xdr:rowOff>
    </xdr:to>
    <xdr:sp macro="" textlink="">
      <xdr:nvSpPr>
        <xdr:cNvPr id="91" name="円/楕円 90">
          <a:extLst>
            <a:ext uri="{FF2B5EF4-FFF2-40B4-BE49-F238E27FC236}">
              <a16:creationId xmlns:a16="http://schemas.microsoft.com/office/drawing/2014/main" id="{00000000-0008-0000-0400-00005B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87630</xdr:rowOff>
    </xdr:from>
    <xdr:to>
      <xdr:col>1</xdr:col>
      <xdr:colOff>676275</xdr:colOff>
      <xdr:row>38</xdr:row>
      <xdr:rowOff>17780</xdr:rowOff>
    </xdr:to>
    <xdr:sp macro="" textlink="">
      <xdr:nvSpPr>
        <xdr:cNvPr id="93" name="円/楕円 92">
          <a:extLst>
            <a:ext uri="{FF2B5EF4-FFF2-40B4-BE49-F238E27FC236}">
              <a16:creationId xmlns:a16="http://schemas.microsoft.com/office/drawing/2014/main" id="{00000000-0008-0000-0400-00005D000000}"/>
            </a:ext>
          </a:extLst>
        </xdr:cNvPr>
        <xdr:cNvSpPr/>
      </xdr:nvSpPr>
      <xdr:spPr>
        <a:xfrm>
          <a:off x="1270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前年度から</a:t>
          </a:r>
          <a:r>
            <a:rPr kumimoji="1" lang="en-US" altLang="ja-JP" sz="1200">
              <a:latin typeface="ＭＳ Ｐゴシック"/>
            </a:rPr>
            <a:t>0.2</a:t>
          </a:r>
          <a:r>
            <a:rPr kumimoji="1" lang="ja-JP" altLang="en-US" sz="1200">
              <a:latin typeface="ＭＳ Ｐゴシック"/>
            </a:rPr>
            <a:t>％改善し、全国、県及び類似団体で</a:t>
          </a:r>
          <a:r>
            <a:rPr kumimoji="1" lang="en-US" altLang="ja-JP" sz="1200">
              <a:latin typeface="ＭＳ Ｐゴシック"/>
            </a:rPr>
            <a:t>1</a:t>
          </a:r>
          <a:r>
            <a:rPr kumimoji="1" lang="ja-JP" altLang="en-US" sz="1200">
              <a:latin typeface="ＭＳ Ｐゴシック"/>
            </a:rPr>
            <a:t>位とトップレベルに最善のクラスに位置しています。主な要因は消耗品類や複写機使用料等で、合冊入札契約や発注形態等の見直しを積極的に行い、低コストでの契約を実現していることがあげられます。また公共施設の統廃合や指定管理者制度の導入、民営化などにより経常物件費の低減に努めています。</a:t>
          </a:r>
          <a:endParaRPr kumimoji="1" lang="en-US" altLang="ja-JP" sz="1200">
            <a:latin typeface="ＭＳ Ｐゴシック"/>
          </a:endParaRPr>
        </a:p>
        <a:p>
          <a:r>
            <a:rPr kumimoji="1" lang="ja-JP" altLang="en-US" sz="1200">
              <a:latin typeface="ＭＳ Ｐゴシック"/>
            </a:rPr>
            <a:t>　今後も経常経費の歳出削減に努め、低コストで質の高い行政サービスの提供を目指した行財政改革を進めていきます。</a:t>
          </a:r>
        </a:p>
      </xdr:txBody>
    </xdr:sp>
    <xdr:clientData/>
  </xdr:twoCellAnchor>
  <xdr:oneCellAnchor>
    <xdr:from>
      <xdr:col>18</xdr:col>
      <xdr:colOff>44450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18143</xdr:rowOff>
    </xdr:from>
    <xdr:to>
      <xdr:col>24</xdr:col>
      <xdr:colOff>31750</xdr:colOff>
      <xdr:row>21</xdr:row>
      <xdr:rowOff>58964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418443"/>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21</xdr:row>
      <xdr:rowOff>58964</xdr:rowOff>
    </xdr:from>
    <xdr:to>
      <xdr:col>24</xdr:col>
      <xdr:colOff>120650</xdr:colOff>
      <xdr:row>21</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104520</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14</xdr:row>
      <xdr:rowOff>18143</xdr:rowOff>
    </xdr:from>
    <xdr:to>
      <xdr:col>24</xdr:col>
      <xdr:colOff>120650</xdr:colOff>
      <xdr:row>14</xdr:row>
      <xdr:rowOff>18143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418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18143</xdr:rowOff>
    </xdr:from>
    <xdr:to>
      <xdr:col>24</xdr:col>
      <xdr:colOff>31750</xdr:colOff>
      <xdr:row>14</xdr:row>
      <xdr:rowOff>39914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418443"/>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162577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19050</xdr:rowOff>
    </xdr:from>
    <xdr:to>
      <xdr:col>24</xdr:col>
      <xdr:colOff>82550</xdr:colOff>
      <xdr:row>17</xdr:row>
      <xdr:rowOff>120650</xdr:rowOff>
    </xdr:to>
    <xdr:sp macro="" textlink="">
      <xdr:nvSpPr>
        <xdr:cNvPr id="131" name="フローチャート : 判断 130">
          <a:extLst>
            <a:ext uri="{FF2B5EF4-FFF2-40B4-BE49-F238E27FC236}">
              <a16:creationId xmlns:a16="http://schemas.microsoft.com/office/drawing/2014/main" id="{00000000-0008-0000-0400-000083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29029</xdr:rowOff>
    </xdr:from>
    <xdr:to>
      <xdr:col>22</xdr:col>
      <xdr:colOff>565150</xdr:colOff>
      <xdr:row>14</xdr:row>
      <xdr:rowOff>39914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293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17</xdr:row>
      <xdr:rowOff>138793</xdr:rowOff>
    </xdr:from>
    <xdr:to>
      <xdr:col>22</xdr:col>
      <xdr:colOff>615950</xdr:colOff>
      <xdr:row>18</xdr:row>
      <xdr:rowOff>68943</xdr:rowOff>
    </xdr:to>
    <xdr:sp macro="" textlink="">
      <xdr:nvSpPr>
        <xdr:cNvPr id="133" name="フローチャート : 判断 132">
          <a:extLst>
            <a:ext uri="{FF2B5EF4-FFF2-40B4-BE49-F238E27FC236}">
              <a16:creationId xmlns:a16="http://schemas.microsoft.com/office/drawing/2014/main" id="{00000000-0008-0000-0400-000085000000}"/>
            </a:ext>
          </a:extLst>
        </xdr:cNvPr>
        <xdr:cNvSpPr/>
      </xdr:nvSpPr>
      <xdr:spPr>
        <a:xfrm>
          <a:off x="15621000" y="305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53720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3139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69850</xdr:rowOff>
    </xdr:from>
    <xdr:to>
      <xdr:col>21</xdr:col>
      <xdr:colOff>361950</xdr:colOff>
      <xdr:row>14</xdr:row>
      <xdr:rowOff>29029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298700"/>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17</xdr:row>
      <xdr:rowOff>62593</xdr:rowOff>
    </xdr:from>
    <xdr:to>
      <xdr:col>21</xdr:col>
      <xdr:colOff>412750</xdr:colOff>
      <xdr:row>17</xdr:row>
      <xdr:rowOff>164193</xdr:rowOff>
    </xdr:to>
    <xdr:sp macro="" textlink="">
      <xdr:nvSpPr>
        <xdr:cNvPr id="136" name="フローチャート : 判断 135">
          <a:extLst>
            <a:ext uri="{FF2B5EF4-FFF2-40B4-BE49-F238E27FC236}">
              <a16:creationId xmlns:a16="http://schemas.microsoft.com/office/drawing/2014/main" id="{00000000-0008-0000-0400-000088000000}"/>
            </a:ext>
          </a:extLst>
        </xdr:cNvPr>
        <xdr:cNvSpPr/>
      </xdr:nvSpPr>
      <xdr:spPr>
        <a:xfrm>
          <a:off x="14732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148970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69850</xdr:rowOff>
    </xdr:from>
    <xdr:to>
      <xdr:col>20</xdr:col>
      <xdr:colOff>158750</xdr:colOff>
      <xdr:row>13</xdr:row>
      <xdr:rowOff>156936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2987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17</xdr:row>
      <xdr:rowOff>19050</xdr:rowOff>
    </xdr:from>
    <xdr:to>
      <xdr:col>20</xdr:col>
      <xdr:colOff>209550</xdr:colOff>
      <xdr:row>17</xdr:row>
      <xdr:rowOff>120650</xdr:rowOff>
    </xdr:to>
    <xdr:sp macro="" textlink="">
      <xdr:nvSpPr>
        <xdr:cNvPr id="139" name="フローチャート : 判断 138">
          <a:extLst>
            <a:ext uri="{FF2B5EF4-FFF2-40B4-BE49-F238E27FC236}">
              <a16:creationId xmlns:a16="http://schemas.microsoft.com/office/drawing/2014/main" id="{00000000-0008-0000-0400-00008B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105427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157843</xdr:rowOff>
    </xdr:from>
    <xdr:to>
      <xdr:col>19</xdr:col>
      <xdr:colOff>6350</xdr:colOff>
      <xdr:row>17</xdr:row>
      <xdr:rowOff>87993</xdr:rowOff>
    </xdr:to>
    <xdr:sp macro="" textlink="">
      <xdr:nvSpPr>
        <xdr:cNvPr id="141" name="フローチャート : 判断 140">
          <a:extLst>
            <a:ext uri="{FF2B5EF4-FFF2-40B4-BE49-F238E27FC236}">
              <a16:creationId xmlns:a16="http://schemas.microsoft.com/office/drawing/2014/main" id="{00000000-0008-0000-0400-00008D000000}"/>
            </a:ext>
          </a:extLst>
        </xdr:cNvPr>
        <xdr:cNvSpPr/>
      </xdr:nvSpPr>
      <xdr:spPr>
        <a:xfrm>
          <a:off x="12954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72770</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13</xdr:row>
      <xdr:rowOff>138793</xdr:rowOff>
    </xdr:from>
    <xdr:to>
      <xdr:col>24</xdr:col>
      <xdr:colOff>82550</xdr:colOff>
      <xdr:row>14</xdr:row>
      <xdr:rowOff>68943</xdr:rowOff>
    </xdr:to>
    <xdr:sp macro="" textlink="">
      <xdr:nvSpPr>
        <xdr:cNvPr id="148" name="円/楕円 147">
          <a:extLst>
            <a:ext uri="{FF2B5EF4-FFF2-40B4-BE49-F238E27FC236}">
              <a16:creationId xmlns:a16="http://schemas.microsoft.com/office/drawing/2014/main" id="{00000000-0008-0000-0400-000094000000}"/>
            </a:ext>
          </a:extLst>
        </xdr:cNvPr>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47370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76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160564</xdr:rowOff>
    </xdr:from>
    <xdr:to>
      <xdr:col>22</xdr:col>
      <xdr:colOff>615950</xdr:colOff>
      <xdr:row>14</xdr:row>
      <xdr:rowOff>90714</xdr:rowOff>
    </xdr:to>
    <xdr:sp macro="" textlink="">
      <xdr:nvSpPr>
        <xdr:cNvPr id="150" name="円/楕円 149">
          <a:extLst>
            <a:ext uri="{FF2B5EF4-FFF2-40B4-BE49-F238E27FC236}">
              <a16:creationId xmlns:a16="http://schemas.microsoft.com/office/drawing/2014/main" id="{00000000-0008-0000-0400-000096000000}"/>
            </a:ext>
          </a:extLst>
        </xdr:cNvPr>
        <xdr:cNvSpPr/>
      </xdr:nvSpPr>
      <xdr:spPr>
        <a:xfrm>
          <a:off x="15621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100891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5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149679</xdr:rowOff>
    </xdr:from>
    <xdr:to>
      <xdr:col>21</xdr:col>
      <xdr:colOff>412750</xdr:colOff>
      <xdr:row>14</xdr:row>
      <xdr:rowOff>79829</xdr:rowOff>
    </xdr:to>
    <xdr:sp macro="" textlink="">
      <xdr:nvSpPr>
        <xdr:cNvPr id="152" name="円/楕円 151">
          <a:extLst>
            <a:ext uri="{FF2B5EF4-FFF2-40B4-BE49-F238E27FC236}">
              <a16:creationId xmlns:a16="http://schemas.microsoft.com/office/drawing/2014/main" id="{00000000-0008-0000-0400-000098000000}"/>
            </a:ext>
          </a:extLst>
        </xdr:cNvPr>
        <xdr:cNvSpPr/>
      </xdr:nvSpPr>
      <xdr:spPr>
        <a:xfrm>
          <a:off x="14732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90006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19050</xdr:rowOff>
    </xdr:from>
    <xdr:to>
      <xdr:col>20</xdr:col>
      <xdr:colOff>209550</xdr:colOff>
      <xdr:row>13</xdr:row>
      <xdr:rowOff>120650</xdr:rowOff>
    </xdr:to>
    <xdr:sp macro="" textlink="">
      <xdr:nvSpPr>
        <xdr:cNvPr id="154" name="円/楕円 153">
          <a:extLst>
            <a:ext uri="{FF2B5EF4-FFF2-40B4-BE49-F238E27FC236}">
              <a16:creationId xmlns:a16="http://schemas.microsoft.com/office/drawing/2014/main" id="{00000000-0008-0000-0400-00009A000000}"/>
            </a:ext>
          </a:extLst>
        </xdr:cNvPr>
        <xdr:cNvSpPr/>
      </xdr:nvSpPr>
      <xdr:spPr>
        <a:xfrm>
          <a:off x="13843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11</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106136</xdr:rowOff>
    </xdr:from>
    <xdr:to>
      <xdr:col>19</xdr:col>
      <xdr:colOff>6350</xdr:colOff>
      <xdr:row>14</xdr:row>
      <xdr:rowOff>36286</xdr:rowOff>
    </xdr:to>
    <xdr:sp macro="" textlink="">
      <xdr:nvSpPr>
        <xdr:cNvPr id="156" name="円/楕円 155">
          <a:extLst>
            <a:ext uri="{FF2B5EF4-FFF2-40B4-BE49-F238E27FC236}">
              <a16:creationId xmlns:a16="http://schemas.microsoft.com/office/drawing/2014/main" id="{00000000-0008-0000-0400-00009C000000}"/>
            </a:ext>
          </a:extLst>
        </xdr:cNvPr>
        <xdr:cNvSpPr/>
      </xdr:nvSpPr>
      <xdr:spPr>
        <a:xfrm>
          <a:off x="12954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46463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0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前年度と横ばいの推移をたどり</a:t>
          </a:r>
          <a:r>
            <a:rPr kumimoji="1" lang="en-US" altLang="ja-JP" sz="1200">
              <a:latin typeface="ＭＳ Ｐゴシック"/>
            </a:rPr>
            <a:t>9.3</a:t>
          </a:r>
          <a:r>
            <a:rPr kumimoji="1" lang="ja-JP" altLang="en-US" sz="1200">
              <a:latin typeface="ＭＳ Ｐゴシック"/>
            </a:rPr>
            <a:t>％となりましたが、全国平均、県平均及び類似団体平均より低い状況です。</a:t>
          </a:r>
        </a:p>
        <a:p>
          <a:r>
            <a:rPr kumimoji="1" lang="ja-JP" altLang="en-US" sz="1200">
              <a:latin typeface="ＭＳ Ｐゴシック"/>
            </a:rPr>
            <a:t>　扶助費は、年々増加傾向にあり、特に保育所運営負担金等の児童措置費や障害福祉サービス費や児童発達支援事業費の伸びが顕著な状況です。</a:t>
          </a:r>
          <a:endParaRPr kumimoji="1" lang="en-US" altLang="ja-JP" sz="1200">
            <a:latin typeface="ＭＳ Ｐゴシック"/>
          </a:endParaRPr>
        </a:p>
        <a:p>
          <a:r>
            <a:rPr kumimoji="1" lang="ja-JP" altLang="en-US" sz="1200">
              <a:latin typeface="ＭＳ Ｐゴシック"/>
            </a:rPr>
            <a:t>　高齢化社会に伴う民生費全般の扶助費の増加などが予想されるため、資格審査等の適正化や受益者負担等の検討をしながら、財政を圧迫する扶助費の上昇傾向に留意していきます。</a:t>
          </a:r>
          <a:endParaRPr kumimoji="1" lang="ja-JP" altLang="en-US" sz="1200" b="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127000</xdr:rowOff>
    </xdr:from>
    <xdr:to>
      <xdr:col>7</xdr:col>
      <xdr:colOff>15875</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385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91820</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350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4" name="フローチャート : 判断 193">
          <a:extLst>
            <a:ext uri="{FF2B5EF4-FFF2-40B4-BE49-F238E27FC236}">
              <a16:creationId xmlns:a16="http://schemas.microsoft.com/office/drawing/2014/main" id="{00000000-0008-0000-0400-0000C2000000}"/>
            </a:ext>
          </a:extLst>
        </xdr:cNvPr>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39915</xdr:rowOff>
    </xdr:from>
    <xdr:to>
      <xdr:col>5</xdr:col>
      <xdr:colOff>549275</xdr:colOff>
      <xdr:row>54</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2982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6" name="フローチャート : 判断 195">
          <a:extLst>
            <a:ext uri="{FF2B5EF4-FFF2-40B4-BE49-F238E27FC236}">
              <a16:creationId xmlns:a16="http://schemas.microsoft.com/office/drawing/2014/main" id="{00000000-0008-0000-0400-0000C4000000}"/>
            </a:ext>
          </a:extLst>
        </xdr:cNvPr>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78212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07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39915</xdr:rowOff>
    </xdr:from>
    <xdr:to>
      <xdr:col>4</xdr:col>
      <xdr:colOff>346075</xdr:colOff>
      <xdr:row>54</xdr:row>
      <xdr:rowOff>50800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2982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9" name="フローチャート : 判断 198">
          <a:extLst>
            <a:ext uri="{FF2B5EF4-FFF2-40B4-BE49-F238E27FC236}">
              <a16:creationId xmlns:a16="http://schemas.microsoft.com/office/drawing/2014/main" id="{00000000-0008-0000-0400-0000C7000000}"/>
            </a:ext>
          </a:extLst>
        </xdr:cNvPr>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34670</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6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7257</xdr:rowOff>
    </xdr:from>
    <xdr:to>
      <xdr:col>3</xdr:col>
      <xdr:colOff>142875</xdr:colOff>
      <xdr:row>54</xdr:row>
      <xdr:rowOff>50800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2655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2" name="フローチャート : 判断 201">
          <a:extLst>
            <a:ext uri="{FF2B5EF4-FFF2-40B4-BE49-F238E27FC236}">
              <a16:creationId xmlns:a16="http://schemas.microsoft.com/office/drawing/2014/main" id="{00000000-0008-0000-0400-0000CA000000}"/>
            </a:ext>
          </a:extLst>
        </xdr:cNvPr>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12899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4" name="フローチャート : 判断 203">
          <a:extLst>
            <a:ext uri="{FF2B5EF4-FFF2-40B4-BE49-F238E27FC236}">
              <a16:creationId xmlns:a16="http://schemas.microsoft.com/office/drawing/2014/main" id="{00000000-0008-0000-0400-0000CC000000}"/>
            </a:ext>
          </a:extLst>
        </xdr:cNvPr>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129920</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76200</xdr:rowOff>
    </xdr:from>
    <xdr:to>
      <xdr:col>7</xdr:col>
      <xdr:colOff>66675</xdr:colOff>
      <xdr:row>55</xdr:row>
      <xdr:rowOff>6350</xdr:rowOff>
    </xdr:to>
    <xdr:sp macro="" textlink="">
      <xdr:nvSpPr>
        <xdr:cNvPr id="211" name="円/楕円 210">
          <a:extLst>
            <a:ext uri="{FF2B5EF4-FFF2-40B4-BE49-F238E27FC236}">
              <a16:creationId xmlns:a16="http://schemas.microsoft.com/office/drawing/2014/main" id="{00000000-0008-0000-0400-0000D3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92727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76200</xdr:rowOff>
    </xdr:from>
    <xdr:to>
      <xdr:col>5</xdr:col>
      <xdr:colOff>600075</xdr:colOff>
      <xdr:row>55</xdr:row>
      <xdr:rowOff>6350</xdr:rowOff>
    </xdr:to>
    <xdr:sp macro="" textlink="">
      <xdr:nvSpPr>
        <xdr:cNvPr id="213" name="円/楕円 212">
          <a:extLst>
            <a:ext uri="{FF2B5EF4-FFF2-40B4-BE49-F238E27FC236}">
              <a16:creationId xmlns:a16="http://schemas.microsoft.com/office/drawing/2014/main" id="{00000000-0008-0000-0400-0000D5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16527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160565</xdr:rowOff>
    </xdr:from>
    <xdr:to>
      <xdr:col>4</xdr:col>
      <xdr:colOff>396875</xdr:colOff>
      <xdr:row>54</xdr:row>
      <xdr:rowOff>90715</xdr:rowOff>
    </xdr:to>
    <xdr:sp macro="" textlink="">
      <xdr:nvSpPr>
        <xdr:cNvPr id="215" name="円/楕円 214">
          <a:extLst>
            <a:ext uri="{FF2B5EF4-FFF2-40B4-BE49-F238E27FC236}">
              <a16:creationId xmlns:a16="http://schemas.microsoft.com/office/drawing/2014/main" id="{00000000-0008-0000-0400-0000D7000000}"/>
            </a:ext>
          </a:extLst>
        </xdr:cNvPr>
        <xdr:cNvSpPr/>
      </xdr:nvSpPr>
      <xdr:spPr>
        <a:xfrm>
          <a:off x="3048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100892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0</xdr:rowOff>
    </xdr:from>
    <xdr:to>
      <xdr:col>3</xdr:col>
      <xdr:colOff>193675</xdr:colOff>
      <xdr:row>54</xdr:row>
      <xdr:rowOff>101600</xdr:rowOff>
    </xdr:to>
    <xdr:sp macro="" textlink="">
      <xdr:nvSpPr>
        <xdr:cNvPr id="217" name="円/楕円 216">
          <a:extLst>
            <a:ext uri="{FF2B5EF4-FFF2-40B4-BE49-F238E27FC236}">
              <a16:creationId xmlns:a16="http://schemas.microsoft.com/office/drawing/2014/main" id="{00000000-0008-0000-0400-0000D9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127907</xdr:rowOff>
    </xdr:from>
    <xdr:to>
      <xdr:col>1</xdr:col>
      <xdr:colOff>676275</xdr:colOff>
      <xdr:row>54</xdr:row>
      <xdr:rowOff>58057</xdr:rowOff>
    </xdr:to>
    <xdr:sp macro="" textlink="">
      <xdr:nvSpPr>
        <xdr:cNvPr id="219" name="円/楕円 218">
          <a:extLst>
            <a:ext uri="{FF2B5EF4-FFF2-40B4-BE49-F238E27FC236}">
              <a16:creationId xmlns:a16="http://schemas.microsoft.com/office/drawing/2014/main" id="{00000000-0008-0000-0400-0000DB000000}"/>
            </a:ext>
          </a:extLst>
        </xdr:cNvPr>
        <xdr:cNvSpPr/>
      </xdr:nvSpPr>
      <xdr:spPr>
        <a:xfrm>
          <a:off x="1270000" y="92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68234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898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前年度から</a:t>
          </a:r>
          <a:r>
            <a:rPr kumimoji="1" lang="en-US" altLang="ja-JP" sz="1200">
              <a:latin typeface="ＭＳ Ｐゴシック"/>
            </a:rPr>
            <a:t>0.9</a:t>
          </a:r>
          <a:r>
            <a:rPr kumimoji="1" lang="ja-JP" altLang="en-US" sz="1200">
              <a:latin typeface="ＭＳ Ｐゴシック"/>
            </a:rPr>
            <a:t>％悪化し、</a:t>
          </a:r>
          <a:r>
            <a:rPr kumimoji="1" lang="en-US" altLang="ja-JP" sz="1200">
              <a:latin typeface="ＭＳ Ｐゴシック"/>
            </a:rPr>
            <a:t>13.8</a:t>
          </a:r>
          <a:r>
            <a:rPr kumimoji="1" lang="ja-JP" altLang="en-US" sz="1200">
              <a:latin typeface="ＭＳ Ｐゴシック"/>
            </a:rPr>
            <a:t>％となったものの、全国及び類似団体の平均より良い状況です。</a:t>
          </a:r>
          <a:endParaRPr kumimoji="1" lang="en-US" altLang="ja-JP" sz="1200">
            <a:latin typeface="ＭＳ Ｐゴシック"/>
          </a:endParaRPr>
        </a:p>
        <a:p>
          <a:r>
            <a:rPr kumimoji="1" lang="ja-JP" altLang="en-US" sz="1200">
              <a:latin typeface="ＭＳ Ｐゴシック"/>
            </a:rPr>
            <a:t>　当該指標に大きく影響を与えるものは、特別会計に対する繰出金ですので、特に国民健康保険特別会計と簡易水道特別会計の経営状況に注意している状況です。国民健康保険は、国民皆保険制度を担う重要な会計ですが、制度上赤字会計となる傾向にありますが。保険料の適正化等に随時留意し、財政健全化に努めていくこととしています。</a:t>
          </a:r>
        </a:p>
      </xdr:txBody>
    </xdr:sp>
    <xdr:clientData/>
  </xdr:twoCellAnchor>
  <xdr:oneCellAnchor>
    <xdr:from>
      <xdr:col>18</xdr:col>
      <xdr:colOff>44450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81280</xdr:rowOff>
    </xdr:from>
    <xdr:to>
      <xdr:col>24</xdr:col>
      <xdr:colOff>31750</xdr:colOff>
      <xdr:row>56</xdr:row>
      <xdr:rowOff>149860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824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5" name="フローチャート : 判断 254">
          <a:extLst>
            <a:ext uri="{FF2B5EF4-FFF2-40B4-BE49-F238E27FC236}">
              <a16:creationId xmlns:a16="http://schemas.microsoft.com/office/drawing/2014/main" id="{00000000-0008-0000-0400-0000FF000000}"/>
            </a:ext>
          </a:extLst>
        </xdr:cNvPr>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12700</xdr:rowOff>
    </xdr:from>
    <xdr:to>
      <xdr:col>22</xdr:col>
      <xdr:colOff>565150</xdr:colOff>
      <xdr:row>56</xdr:row>
      <xdr:rowOff>81280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13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7" name="フローチャート : 判断 256">
          <a:extLst>
            <a:ext uri="{FF2B5EF4-FFF2-40B4-BE49-F238E27FC236}">
              <a16:creationId xmlns:a16="http://schemas.microsoft.com/office/drawing/2014/main" id="{00000000-0008-0000-0400-000001010000}"/>
            </a:ext>
          </a:extLst>
        </xdr:cNvPr>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146050</xdr:rowOff>
    </xdr:from>
    <xdr:to>
      <xdr:col>21</xdr:col>
      <xdr:colOff>361950</xdr:colOff>
      <xdr:row>56</xdr:row>
      <xdr:rowOff>12700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60" name="フローチャート : 判断 259">
          <a:extLst>
            <a:ext uri="{FF2B5EF4-FFF2-40B4-BE49-F238E27FC236}">
              <a16:creationId xmlns:a16="http://schemas.microsoft.com/office/drawing/2014/main" id="{00000000-0008-0000-0400-000004010000}"/>
            </a:ext>
          </a:extLst>
        </xdr:cNvPr>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100330</xdr:rowOff>
    </xdr:from>
    <xdr:to>
      <xdr:col>20</xdr:col>
      <xdr:colOff>158750</xdr:colOff>
      <xdr:row>55</xdr:row>
      <xdr:rowOff>146050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530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3" name="フローチャート : 判断 262">
          <a:extLst>
            <a:ext uri="{FF2B5EF4-FFF2-40B4-BE49-F238E27FC236}">
              <a16:creationId xmlns:a16="http://schemas.microsoft.com/office/drawing/2014/main" id="{00000000-0008-0000-0400-000007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5" name="フローチャート : 判断 264">
          <a:extLst>
            <a:ext uri="{FF2B5EF4-FFF2-40B4-BE49-F238E27FC236}">
              <a16:creationId xmlns:a16="http://schemas.microsoft.com/office/drawing/2014/main" id="{00000000-0008-0000-0400-000009010000}"/>
            </a:ext>
          </a:extLst>
        </xdr:cNvPr>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99060</xdr:rowOff>
    </xdr:from>
    <xdr:to>
      <xdr:col>24</xdr:col>
      <xdr:colOff>82550</xdr:colOff>
      <xdr:row>57</xdr:row>
      <xdr:rowOff>29210</xdr:rowOff>
    </xdr:to>
    <xdr:sp macro="" textlink="">
      <xdr:nvSpPr>
        <xdr:cNvPr id="272" name="円/楕円 271">
          <a:extLst>
            <a:ext uri="{FF2B5EF4-FFF2-40B4-BE49-F238E27FC236}">
              <a16:creationId xmlns:a16="http://schemas.microsoft.com/office/drawing/2014/main" id="{00000000-0008-0000-0400-000010010000}"/>
            </a:ext>
          </a:extLst>
        </xdr:cNvPr>
        <xdr:cNvSpPr/>
      </xdr:nvSpPr>
      <xdr:spPr>
        <a:xfrm>
          <a:off x="16459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115587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30480</xdr:rowOff>
    </xdr:from>
    <xdr:to>
      <xdr:col>22</xdr:col>
      <xdr:colOff>615950</xdr:colOff>
      <xdr:row>56</xdr:row>
      <xdr:rowOff>132080</xdr:rowOff>
    </xdr:to>
    <xdr:sp macro="" textlink="">
      <xdr:nvSpPr>
        <xdr:cNvPr id="274" name="円/楕円 273">
          <a:extLst>
            <a:ext uri="{FF2B5EF4-FFF2-40B4-BE49-F238E27FC236}">
              <a16:creationId xmlns:a16="http://schemas.microsoft.com/office/drawing/2014/main" id="{00000000-0008-0000-0400-000012010000}"/>
            </a:ext>
          </a:extLst>
        </xdr:cNvPr>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142257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133350</xdr:rowOff>
    </xdr:from>
    <xdr:to>
      <xdr:col>21</xdr:col>
      <xdr:colOff>412750</xdr:colOff>
      <xdr:row>56</xdr:row>
      <xdr:rowOff>63500</xdr:rowOff>
    </xdr:to>
    <xdr:sp macro="" textlink="">
      <xdr:nvSpPr>
        <xdr:cNvPr id="276" name="円/楕円 275">
          <a:extLst>
            <a:ext uri="{FF2B5EF4-FFF2-40B4-BE49-F238E27FC236}">
              <a16:creationId xmlns:a16="http://schemas.microsoft.com/office/drawing/2014/main" id="{00000000-0008-0000-0400-000014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95250</xdr:rowOff>
    </xdr:from>
    <xdr:to>
      <xdr:col>20</xdr:col>
      <xdr:colOff>209550</xdr:colOff>
      <xdr:row>56</xdr:row>
      <xdr:rowOff>25400</xdr:rowOff>
    </xdr:to>
    <xdr:sp macro="" textlink="">
      <xdr:nvSpPr>
        <xdr:cNvPr id="278" name="円/楕円 277">
          <a:extLst>
            <a:ext uri="{FF2B5EF4-FFF2-40B4-BE49-F238E27FC236}">
              <a16:creationId xmlns:a16="http://schemas.microsoft.com/office/drawing/2014/main" id="{00000000-0008-0000-0400-000016010000}"/>
            </a:ext>
          </a:extLst>
        </xdr:cNvPr>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49530</xdr:rowOff>
    </xdr:from>
    <xdr:to>
      <xdr:col>19</xdr:col>
      <xdr:colOff>6350</xdr:colOff>
      <xdr:row>55</xdr:row>
      <xdr:rowOff>151130</xdr:rowOff>
    </xdr:to>
    <xdr:sp macro="" textlink="">
      <xdr:nvSpPr>
        <xdr:cNvPr id="280" name="円/楕円 279">
          <a:extLst>
            <a:ext uri="{FF2B5EF4-FFF2-40B4-BE49-F238E27FC236}">
              <a16:creationId xmlns:a16="http://schemas.microsoft.com/office/drawing/2014/main" id="{00000000-0008-0000-0400-000018010000}"/>
            </a:ext>
          </a:extLst>
        </xdr:cNvPr>
        <xdr:cNvSpPr/>
      </xdr:nvSpPr>
      <xdr:spPr>
        <a:xfrm>
          <a:off x="12954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161307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前年度から</a:t>
          </a:r>
          <a:r>
            <a:rPr kumimoji="1" lang="en-US" altLang="ja-JP" sz="1200">
              <a:latin typeface="ＭＳ Ｐゴシック"/>
            </a:rPr>
            <a:t>1.3</a:t>
          </a:r>
          <a:r>
            <a:rPr kumimoji="1" lang="ja-JP" altLang="en-US" sz="1200">
              <a:latin typeface="ＭＳ Ｐゴシック"/>
            </a:rPr>
            <a:t>％改善しましたが、全国、県及び類似団体平均を下回った</a:t>
          </a:r>
          <a:r>
            <a:rPr kumimoji="1" lang="en-US" altLang="ja-JP" sz="1200">
              <a:latin typeface="ＭＳ Ｐゴシック"/>
            </a:rPr>
            <a:t>11.3</a:t>
          </a:r>
          <a:r>
            <a:rPr kumimoji="1" lang="ja-JP" altLang="en-US" sz="1200">
              <a:latin typeface="ＭＳ Ｐゴシック"/>
            </a:rPr>
            <a:t>％となりました。当該指標に大きく影響を与えるものは、公営企業に対する補助費等です。平成</a:t>
          </a:r>
          <a:r>
            <a:rPr kumimoji="1" lang="en-US" altLang="ja-JP" sz="1200">
              <a:latin typeface="ＭＳ Ｐゴシック"/>
            </a:rPr>
            <a:t>18</a:t>
          </a:r>
          <a:r>
            <a:rPr kumimoji="1" lang="ja-JP" altLang="en-US" sz="1200">
              <a:latin typeface="ＭＳ Ｐゴシック"/>
            </a:rPr>
            <a:t>年度以降、公営企業や関係団体との補助金の適正化に努めていますので、年々改善している状況にありますが、今後も公営企業の経営の在り方等をふまえつつ、国の指針に沿った経営改善を公営企業会計へ求めると共に、法定外負担金の見直しや関係団体との補助金の在り方を再構築していくなど、補助金等の適正化をさらに進めていきます。</a:t>
          </a:r>
        </a:p>
      </xdr:txBody>
    </xdr:sp>
    <xdr:clientData/>
  </xdr:twoCellAnchor>
  <xdr:oneCellAnchor>
    <xdr:from>
      <xdr:col>18</xdr:col>
      <xdr:colOff>44450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72136</xdr:rowOff>
    </xdr:from>
    <xdr:to>
      <xdr:col>24</xdr:col>
      <xdr:colOff>31750</xdr:colOff>
      <xdr:row>36</xdr:row>
      <xdr:rowOff>131572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4433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3" name="フローチャート : 判断 312">
          <a:extLst>
            <a:ext uri="{FF2B5EF4-FFF2-40B4-BE49-F238E27FC236}">
              <a16:creationId xmlns:a16="http://schemas.microsoft.com/office/drawing/2014/main" id="{00000000-0008-0000-0400-000039010000}"/>
            </a:ext>
          </a:extLst>
        </xdr:cNvPr>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131572</xdr:rowOff>
    </xdr:from>
    <xdr:to>
      <xdr:col>22</xdr:col>
      <xdr:colOff>565150</xdr:colOff>
      <xdr:row>36</xdr:row>
      <xdr:rowOff>149860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30377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5" name="フローチャート : 判断 314">
          <a:extLst>
            <a:ext uri="{FF2B5EF4-FFF2-40B4-BE49-F238E27FC236}">
              <a16:creationId xmlns:a16="http://schemas.microsoft.com/office/drawing/2014/main" id="{00000000-0008-0000-0400-00003B010000}"/>
            </a:ext>
          </a:extLst>
        </xdr:cNvPr>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145288</xdr:rowOff>
    </xdr:from>
    <xdr:to>
      <xdr:col>21</xdr:col>
      <xdr:colOff>361950</xdr:colOff>
      <xdr:row>36</xdr:row>
      <xdr:rowOff>149860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3174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8" name="フローチャート : 判断 317">
          <a:extLst>
            <a:ext uri="{FF2B5EF4-FFF2-40B4-BE49-F238E27FC236}">
              <a16:creationId xmlns:a16="http://schemas.microsoft.com/office/drawing/2014/main" id="{00000000-0008-0000-0400-00003E010000}"/>
            </a:ext>
          </a:extLst>
        </xdr:cNvPr>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145288</xdr:rowOff>
    </xdr:from>
    <xdr:to>
      <xdr:col>20</xdr:col>
      <xdr:colOff>158750</xdr:colOff>
      <xdr:row>37</xdr:row>
      <xdr:rowOff>83566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174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21" name="フローチャート : 判断 320">
          <a:extLst>
            <a:ext uri="{FF2B5EF4-FFF2-40B4-BE49-F238E27FC236}">
              <a16:creationId xmlns:a16="http://schemas.microsoft.com/office/drawing/2014/main" id="{00000000-0008-0000-0400-000041010000}"/>
            </a:ext>
          </a:extLst>
        </xdr:cNvPr>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3" name="フローチャート : 判断 322">
          <a:extLst>
            <a:ext uri="{FF2B5EF4-FFF2-40B4-BE49-F238E27FC236}">
              <a16:creationId xmlns:a16="http://schemas.microsoft.com/office/drawing/2014/main" id="{00000000-0008-0000-0400-000043010000}"/>
            </a:ext>
          </a:extLst>
        </xdr:cNvPr>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21336</xdr:rowOff>
    </xdr:from>
    <xdr:to>
      <xdr:col>24</xdr:col>
      <xdr:colOff>82550</xdr:colOff>
      <xdr:row>36</xdr:row>
      <xdr:rowOff>122936</xdr:rowOff>
    </xdr:to>
    <xdr:sp macro="" textlink="">
      <xdr:nvSpPr>
        <xdr:cNvPr id="330" name="円/楕円 329">
          <a:extLst>
            <a:ext uri="{FF2B5EF4-FFF2-40B4-BE49-F238E27FC236}">
              <a16:creationId xmlns:a16="http://schemas.microsoft.com/office/drawing/2014/main" id="{00000000-0008-0000-0400-00004A010000}"/>
            </a:ext>
          </a:extLst>
        </xdr:cNvPr>
        <xdr:cNvSpPr/>
      </xdr:nvSpPr>
      <xdr:spPr>
        <a:xfrm>
          <a:off x="164592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164863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6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80772</xdr:rowOff>
    </xdr:from>
    <xdr:to>
      <xdr:col>22</xdr:col>
      <xdr:colOff>615950</xdr:colOff>
      <xdr:row>37</xdr:row>
      <xdr:rowOff>10922</xdr:rowOff>
    </xdr:to>
    <xdr:sp macro="" textlink="">
      <xdr:nvSpPr>
        <xdr:cNvPr id="332" name="円/楕円 331">
          <a:extLst>
            <a:ext uri="{FF2B5EF4-FFF2-40B4-BE49-F238E27FC236}">
              <a16:creationId xmlns:a16="http://schemas.microsoft.com/office/drawing/2014/main" id="{00000000-0008-0000-0400-00004C010000}"/>
            </a:ext>
          </a:extLst>
        </xdr:cNvPr>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167149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99060</xdr:rowOff>
    </xdr:from>
    <xdr:to>
      <xdr:col>21</xdr:col>
      <xdr:colOff>412750</xdr:colOff>
      <xdr:row>37</xdr:row>
      <xdr:rowOff>29210</xdr:rowOff>
    </xdr:to>
    <xdr:sp macro="" textlink="">
      <xdr:nvSpPr>
        <xdr:cNvPr id="334" name="円/楕円 333">
          <a:extLst>
            <a:ext uri="{FF2B5EF4-FFF2-40B4-BE49-F238E27FC236}">
              <a16:creationId xmlns:a16="http://schemas.microsoft.com/office/drawing/2014/main" id="{00000000-0008-0000-0400-00004E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13987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94488</xdr:rowOff>
    </xdr:from>
    <xdr:to>
      <xdr:col>20</xdr:col>
      <xdr:colOff>209550</xdr:colOff>
      <xdr:row>37</xdr:row>
      <xdr:rowOff>24638</xdr:rowOff>
    </xdr:to>
    <xdr:sp macro="" textlink="">
      <xdr:nvSpPr>
        <xdr:cNvPr id="336" name="円/楕円 335">
          <a:extLst>
            <a:ext uri="{FF2B5EF4-FFF2-40B4-BE49-F238E27FC236}">
              <a16:creationId xmlns:a16="http://schemas.microsoft.com/office/drawing/2014/main" id="{00000000-0008-0000-0400-000050010000}"/>
            </a:ext>
          </a:extLst>
        </xdr:cNvPr>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9415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32766</xdr:rowOff>
    </xdr:from>
    <xdr:to>
      <xdr:col>19</xdr:col>
      <xdr:colOff>6350</xdr:colOff>
      <xdr:row>37</xdr:row>
      <xdr:rowOff>134366</xdr:rowOff>
    </xdr:to>
    <xdr:sp macro="" textlink="">
      <xdr:nvSpPr>
        <xdr:cNvPr id="338" name="円/楕円 337">
          <a:extLst>
            <a:ext uri="{FF2B5EF4-FFF2-40B4-BE49-F238E27FC236}">
              <a16:creationId xmlns:a16="http://schemas.microsoft.com/office/drawing/2014/main" id="{00000000-0008-0000-0400-000052010000}"/>
            </a:ext>
          </a:extLst>
        </xdr:cNvPr>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119143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前年度から</a:t>
          </a:r>
          <a:r>
            <a:rPr kumimoji="1" lang="en-US" altLang="ja-JP" sz="1200">
              <a:latin typeface="ＭＳ Ｐゴシック"/>
            </a:rPr>
            <a:t>3.0</a:t>
          </a:r>
          <a:r>
            <a:rPr kumimoji="1" lang="ja-JP" altLang="en-US" sz="1200">
              <a:latin typeface="ＭＳ Ｐゴシック"/>
            </a:rPr>
            <a:t>％悪化し、</a:t>
          </a:r>
          <a:r>
            <a:rPr kumimoji="1" lang="en-US" altLang="ja-JP" sz="1200">
              <a:latin typeface="ＭＳ Ｐゴシック"/>
            </a:rPr>
            <a:t>23.3</a:t>
          </a:r>
          <a:r>
            <a:rPr kumimoji="1" lang="ja-JP" altLang="en-US" sz="1200">
              <a:latin typeface="ＭＳ Ｐゴシック"/>
            </a:rPr>
            <a:t>％と全国平均や県平均及び類似団体平均と比較した場合、負担が高くなっている状況です。</a:t>
          </a:r>
        </a:p>
        <a:p>
          <a:r>
            <a:rPr kumimoji="1" lang="ja-JP" altLang="en-US" sz="1200">
              <a:latin typeface="ＭＳ Ｐゴシック"/>
            </a:rPr>
            <a:t>　増要因としては、前年度に合併振興基金を合併特例事業債を発行して</a:t>
          </a:r>
          <a:r>
            <a:rPr kumimoji="1" lang="en-US" altLang="ja-JP" sz="1200">
              <a:latin typeface="ＭＳ Ｐゴシック"/>
            </a:rPr>
            <a:t>31.4</a:t>
          </a:r>
          <a:r>
            <a:rPr kumimoji="1" lang="ja-JP" altLang="en-US" sz="1200">
              <a:latin typeface="ＭＳ Ｐゴシック"/>
            </a:rPr>
            <a:t>億円発行したことで、本年度から元利償還金の返済が始まり、元利償還金が約</a:t>
          </a:r>
          <a:r>
            <a:rPr kumimoji="1" lang="en-US" altLang="ja-JP" sz="1200">
              <a:latin typeface="ＭＳ Ｐゴシック"/>
            </a:rPr>
            <a:t>7</a:t>
          </a:r>
          <a:r>
            <a:rPr kumimoji="1" lang="ja-JP" altLang="en-US" sz="1200">
              <a:latin typeface="ＭＳ Ｐゴシック"/>
            </a:rPr>
            <a:t>億円程度増加したことが大きく影響しています。</a:t>
          </a:r>
          <a:endParaRPr kumimoji="1" lang="en-US" altLang="ja-JP" sz="1200">
            <a:latin typeface="ＭＳ Ｐゴシック"/>
          </a:endParaRPr>
        </a:p>
        <a:p>
          <a:r>
            <a:rPr kumimoji="1" lang="ja-JP" altLang="en-US" sz="1200">
              <a:latin typeface="ＭＳ Ｐゴシック"/>
            </a:rPr>
            <a:t>　今後は、上記に加えて、熊本地震の影響により災害廃棄物処理に係る災害対策債や公共施設等の災害復旧債など大型の地方債をさらに発行する予定ですので当該比率は悪化する見込みです。</a:t>
          </a:r>
        </a:p>
      </xdr:txBody>
    </xdr:sp>
    <xdr:clientData/>
  </xdr:twoCellAnchor>
  <xdr:oneCellAnchor>
    <xdr:from>
      <xdr:col>1</xdr:col>
      <xdr:colOff>28575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154432</xdr:rowOff>
    </xdr:from>
    <xdr:to>
      <xdr:col>7</xdr:col>
      <xdr:colOff>15875</xdr:colOff>
      <xdr:row>80</xdr:row>
      <xdr:rowOff>104139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527532"/>
          <a:ext cx="838200" cy="29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53864</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2" name="フローチャート : 判断 371">
          <a:extLst>
            <a:ext uri="{FF2B5EF4-FFF2-40B4-BE49-F238E27FC236}">
              <a16:creationId xmlns:a16="http://schemas.microsoft.com/office/drawing/2014/main" id="{00000000-0008-0000-0400-000074010000}"/>
            </a:ext>
          </a:extLst>
        </xdr:cNvPr>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154432</xdr:rowOff>
    </xdr:from>
    <xdr:to>
      <xdr:col>5</xdr:col>
      <xdr:colOff>549275</xdr:colOff>
      <xdr:row>78</xdr:row>
      <xdr:rowOff>154432</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5275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4" name="フローチャート : 判断 373">
          <a:extLst>
            <a:ext uri="{FF2B5EF4-FFF2-40B4-BE49-F238E27FC236}">
              <a16:creationId xmlns:a16="http://schemas.microsoft.com/office/drawing/2014/main" id="{00000000-0008-0000-0400-000076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154432</xdr:rowOff>
    </xdr:from>
    <xdr:to>
      <xdr:col>4</xdr:col>
      <xdr:colOff>346075</xdr:colOff>
      <xdr:row>78</xdr:row>
      <xdr:rowOff>163576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5275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7" name="フローチャート : 判断 376">
          <a:extLst>
            <a:ext uri="{FF2B5EF4-FFF2-40B4-BE49-F238E27FC236}">
              <a16:creationId xmlns:a16="http://schemas.microsoft.com/office/drawing/2014/main" id="{00000000-0008-0000-0400-000079010000}"/>
            </a:ext>
          </a:extLst>
        </xdr:cNvPr>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139971</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154432</xdr:rowOff>
    </xdr:from>
    <xdr:to>
      <xdr:col>3</xdr:col>
      <xdr:colOff>142875</xdr:colOff>
      <xdr:row>78</xdr:row>
      <xdr:rowOff>163576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5275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80" name="フローチャート : 判断 379">
          <a:extLst>
            <a:ext uri="{FF2B5EF4-FFF2-40B4-BE49-F238E27FC236}">
              <a16:creationId xmlns:a16="http://schemas.microsoft.com/office/drawing/2014/main" id="{00000000-0008-0000-0400-00007C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158259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2" name="フローチャート : 判断 381">
          <a:extLst>
            <a:ext uri="{FF2B5EF4-FFF2-40B4-BE49-F238E27FC236}">
              <a16:creationId xmlns:a16="http://schemas.microsoft.com/office/drawing/2014/main" id="{00000000-0008-0000-0400-00007E010000}"/>
            </a:ext>
          </a:extLst>
        </xdr:cNvPr>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14240</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80</xdr:row>
      <xdr:rowOff>53339</xdr:rowOff>
    </xdr:from>
    <xdr:to>
      <xdr:col>7</xdr:col>
      <xdr:colOff>66675</xdr:colOff>
      <xdr:row>80</xdr:row>
      <xdr:rowOff>154939</xdr:rowOff>
    </xdr:to>
    <xdr:sp macro="" textlink="">
      <xdr:nvSpPr>
        <xdr:cNvPr id="389" name="円/楕円 388">
          <a:extLst>
            <a:ext uri="{FF2B5EF4-FFF2-40B4-BE49-F238E27FC236}">
              <a16:creationId xmlns:a16="http://schemas.microsoft.com/office/drawing/2014/main" id="{00000000-0008-0000-0400-000085010000}"/>
            </a:ext>
          </a:extLst>
        </xdr:cNvPr>
        <xdr:cNvSpPr/>
      </xdr:nvSpPr>
      <xdr:spPr>
        <a:xfrm>
          <a:off x="4775200" y="137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80</xdr:row>
      <xdr:rowOff>25416</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103632</xdr:rowOff>
    </xdr:from>
    <xdr:to>
      <xdr:col>5</xdr:col>
      <xdr:colOff>600075</xdr:colOff>
      <xdr:row>79</xdr:row>
      <xdr:rowOff>33782</xdr:rowOff>
    </xdr:to>
    <xdr:sp macro="" textlink="">
      <xdr:nvSpPr>
        <xdr:cNvPr id="391" name="円/楕円 390">
          <a:extLst>
            <a:ext uri="{FF2B5EF4-FFF2-40B4-BE49-F238E27FC236}">
              <a16:creationId xmlns:a16="http://schemas.microsoft.com/office/drawing/2014/main" id="{00000000-0008-0000-0400-000087010000}"/>
            </a:ext>
          </a:extLst>
        </xdr:cNvPr>
        <xdr:cNvSpPr/>
      </xdr:nvSpPr>
      <xdr:spPr>
        <a:xfrm>
          <a:off x="3937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18559</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6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103632</xdr:rowOff>
    </xdr:from>
    <xdr:to>
      <xdr:col>4</xdr:col>
      <xdr:colOff>396875</xdr:colOff>
      <xdr:row>79</xdr:row>
      <xdr:rowOff>33782</xdr:rowOff>
    </xdr:to>
    <xdr:sp macro="" textlink="">
      <xdr:nvSpPr>
        <xdr:cNvPr id="393" name="円/楕円 392">
          <a:extLst>
            <a:ext uri="{FF2B5EF4-FFF2-40B4-BE49-F238E27FC236}">
              <a16:creationId xmlns:a16="http://schemas.microsoft.com/office/drawing/2014/main" id="{00000000-0008-0000-0400-000089010000}"/>
            </a:ext>
          </a:extLst>
        </xdr:cNvPr>
        <xdr:cNvSpPr/>
      </xdr:nvSpPr>
      <xdr:spPr>
        <a:xfrm>
          <a:off x="3048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18559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112776</xdr:rowOff>
    </xdr:from>
    <xdr:to>
      <xdr:col>3</xdr:col>
      <xdr:colOff>193675</xdr:colOff>
      <xdr:row>79</xdr:row>
      <xdr:rowOff>42926</xdr:rowOff>
    </xdr:to>
    <xdr:sp macro="" textlink="">
      <xdr:nvSpPr>
        <xdr:cNvPr id="395" name="円/楕円 394">
          <a:extLst>
            <a:ext uri="{FF2B5EF4-FFF2-40B4-BE49-F238E27FC236}">
              <a16:creationId xmlns:a16="http://schemas.microsoft.com/office/drawing/2014/main" id="{00000000-0008-0000-0400-00008B010000}"/>
            </a:ext>
          </a:extLst>
        </xdr:cNvPr>
        <xdr:cNvSpPr/>
      </xdr:nvSpPr>
      <xdr:spPr>
        <a:xfrm>
          <a:off x="2159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27703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103632</xdr:rowOff>
    </xdr:from>
    <xdr:to>
      <xdr:col>1</xdr:col>
      <xdr:colOff>676275</xdr:colOff>
      <xdr:row>79</xdr:row>
      <xdr:rowOff>33782</xdr:rowOff>
    </xdr:to>
    <xdr:sp macro="" textlink="">
      <xdr:nvSpPr>
        <xdr:cNvPr id="397" name="円/楕円 396">
          <a:extLst>
            <a:ext uri="{FF2B5EF4-FFF2-40B4-BE49-F238E27FC236}">
              <a16:creationId xmlns:a16="http://schemas.microsoft.com/office/drawing/2014/main" id="{00000000-0008-0000-0400-00008D010000}"/>
            </a:ext>
          </a:extLst>
        </xdr:cNvPr>
        <xdr:cNvSpPr/>
      </xdr:nvSpPr>
      <xdr:spPr>
        <a:xfrm>
          <a:off x="1270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18559</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公債費を除く経常収支比率は、前年度より</a:t>
          </a:r>
          <a:r>
            <a:rPr kumimoji="1" lang="en-US" altLang="ja-JP" sz="1200">
              <a:latin typeface="ＭＳ Ｐゴシック"/>
            </a:rPr>
            <a:t>1.8</a:t>
          </a:r>
          <a:r>
            <a:rPr kumimoji="1" lang="ja-JP" altLang="en-US" sz="1200">
              <a:latin typeface="ＭＳ Ｐゴシック"/>
            </a:rPr>
            <a:t>％改善しており、全国、県及び類似団体平均より良い状況です。</a:t>
          </a:r>
        </a:p>
        <a:p>
          <a:r>
            <a:rPr kumimoji="1" lang="ja-JP" altLang="en-US" sz="1200">
              <a:latin typeface="ＭＳ Ｐゴシック"/>
            </a:rPr>
            <a:t>　今後も、人事考課制度の活用等による給与の適正化、定員管理計画に基づく職員数の見直しにより人件費の抑制を図りるとともに、施設の統廃合、指定管理者制度の活用や民間委託等による業務の委託化を検討しながら行財政改革を進めていくこととしています。また公債費や繰出金（補助金）に繋がる建設事業費の抑制に努め、公営事業会計等を含む市全体の財政健全化を図っていきます。</a:t>
          </a:r>
          <a:endParaRPr kumimoji="1" lang="ja-JP" altLang="en-US" sz="14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xdr:rowOff>
    </xdr:from>
    <xdr:to>
      <xdr:col>24</xdr:col>
      <xdr:colOff>31750</xdr:colOff>
      <xdr:row>81</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9428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53357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81</xdr:row>
      <xdr:rowOff>81280</xdr:rowOff>
    </xdr:from>
    <xdr:to>
      <xdr:col>24</xdr:col>
      <xdr:colOff>120650</xdr:colOff>
      <xdr:row>81</xdr:row>
      <xdr:rowOff>81280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93362</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74</xdr:row>
      <xdr:rowOff>6985</xdr:rowOff>
    </xdr:from>
    <xdr:to>
      <xdr:col>24</xdr:col>
      <xdr:colOff>120650</xdr:colOff>
      <xdr:row>74</xdr:row>
      <xdr:rowOff>6985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12700</xdr:rowOff>
    </xdr:from>
    <xdr:to>
      <xdr:col>24</xdr:col>
      <xdr:colOff>31750</xdr:colOff>
      <xdr:row>76</xdr:row>
      <xdr:rowOff>115570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04290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9" name="フローチャート : 判断 428">
          <a:extLst>
            <a:ext uri="{FF2B5EF4-FFF2-40B4-BE49-F238E27FC236}">
              <a16:creationId xmlns:a16="http://schemas.microsoft.com/office/drawing/2014/main" id="{00000000-0008-0000-0400-0000AD010000}"/>
            </a:ext>
          </a:extLst>
        </xdr:cNvPr>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35561</xdr:rowOff>
    </xdr:from>
    <xdr:to>
      <xdr:col>22</xdr:col>
      <xdr:colOff>565150</xdr:colOff>
      <xdr:row>76</xdr:row>
      <xdr:rowOff>115570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06576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41911</xdr:rowOff>
    </xdr:from>
    <xdr:to>
      <xdr:col>22</xdr:col>
      <xdr:colOff>615950</xdr:colOff>
      <xdr:row>78</xdr:row>
      <xdr:rowOff>143511</xdr:rowOff>
    </xdr:to>
    <xdr:sp macro="" textlink="">
      <xdr:nvSpPr>
        <xdr:cNvPr id="431" name="フローチャート : 判断 430">
          <a:extLst>
            <a:ext uri="{FF2B5EF4-FFF2-40B4-BE49-F238E27FC236}">
              <a16:creationId xmlns:a16="http://schemas.microsoft.com/office/drawing/2014/main" id="{00000000-0008-0000-0400-0000AF010000}"/>
            </a:ext>
          </a:extLst>
        </xdr:cNvPr>
        <xdr:cNvSpPr/>
      </xdr:nvSpPr>
      <xdr:spPr>
        <a:xfrm>
          <a:off x="15621000" y="1341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128288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0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155575</xdr:rowOff>
    </xdr:from>
    <xdr:to>
      <xdr:col>21</xdr:col>
      <xdr:colOff>361950</xdr:colOff>
      <xdr:row>76</xdr:row>
      <xdr:rowOff>35561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0143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133350</xdr:rowOff>
    </xdr:from>
    <xdr:to>
      <xdr:col>21</xdr:col>
      <xdr:colOff>412750</xdr:colOff>
      <xdr:row>78</xdr:row>
      <xdr:rowOff>63500</xdr:rowOff>
    </xdr:to>
    <xdr:sp macro="" textlink="">
      <xdr:nvSpPr>
        <xdr:cNvPr id="434" name="フローチャート : 判断 433">
          <a:extLst>
            <a:ext uri="{FF2B5EF4-FFF2-40B4-BE49-F238E27FC236}">
              <a16:creationId xmlns:a16="http://schemas.microsoft.com/office/drawing/2014/main" id="{00000000-0008-0000-0400-0000B2010000}"/>
            </a:ext>
          </a:extLst>
        </xdr:cNvPr>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48277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155575</xdr:rowOff>
    </xdr:from>
    <xdr:to>
      <xdr:col>20</xdr:col>
      <xdr:colOff>158750</xdr:colOff>
      <xdr:row>76</xdr:row>
      <xdr:rowOff>144145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014325"/>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156211</xdr:rowOff>
    </xdr:from>
    <xdr:to>
      <xdr:col>20</xdr:col>
      <xdr:colOff>209550</xdr:colOff>
      <xdr:row>78</xdr:row>
      <xdr:rowOff>86361</xdr:rowOff>
    </xdr:to>
    <xdr:sp macro="" textlink="">
      <xdr:nvSpPr>
        <xdr:cNvPr id="437" name="フローチャート : 判断 436">
          <a:extLst>
            <a:ext uri="{FF2B5EF4-FFF2-40B4-BE49-F238E27FC236}">
              <a16:creationId xmlns:a16="http://schemas.microsoft.com/office/drawing/2014/main" id="{00000000-0008-0000-0400-0000B5010000}"/>
            </a:ext>
          </a:extLst>
        </xdr:cNvPr>
        <xdr:cNvSpPr/>
      </xdr:nvSpPr>
      <xdr:spPr>
        <a:xfrm>
          <a:off x="13843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71138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104775</xdr:rowOff>
    </xdr:from>
    <xdr:to>
      <xdr:col>19</xdr:col>
      <xdr:colOff>6350</xdr:colOff>
      <xdr:row>78</xdr:row>
      <xdr:rowOff>34925</xdr:rowOff>
    </xdr:to>
    <xdr:sp macro="" textlink="">
      <xdr:nvSpPr>
        <xdr:cNvPr id="439" name="フローチャート : 判断 438">
          <a:extLst>
            <a:ext uri="{FF2B5EF4-FFF2-40B4-BE49-F238E27FC236}">
              <a16:creationId xmlns:a16="http://schemas.microsoft.com/office/drawing/2014/main" id="{00000000-0008-0000-0400-0000B7010000}"/>
            </a:ext>
          </a:extLst>
        </xdr:cNvPr>
        <xdr:cNvSpPr/>
      </xdr:nvSpPr>
      <xdr:spPr>
        <a:xfrm>
          <a:off x="12954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19702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75</xdr:row>
      <xdr:rowOff>133350</xdr:rowOff>
    </xdr:from>
    <xdr:to>
      <xdr:col>24</xdr:col>
      <xdr:colOff>82550</xdr:colOff>
      <xdr:row>76</xdr:row>
      <xdr:rowOff>63500</xdr:rowOff>
    </xdr:to>
    <xdr:sp macro="" textlink="">
      <xdr:nvSpPr>
        <xdr:cNvPr id="446" name="円/楕円 445">
          <a:extLst>
            <a:ext uri="{FF2B5EF4-FFF2-40B4-BE49-F238E27FC236}">
              <a16:creationId xmlns:a16="http://schemas.microsoft.com/office/drawing/2014/main" id="{00000000-0008-0000-0400-0000BE010000}"/>
            </a:ext>
          </a:extLst>
        </xdr:cNvPr>
        <xdr:cNvSpPr/>
      </xdr:nvSpPr>
      <xdr:spPr>
        <a:xfrm>
          <a:off x="16459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149877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66.0</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64770</xdr:rowOff>
    </xdr:from>
    <xdr:to>
      <xdr:col>22</xdr:col>
      <xdr:colOff>615950</xdr:colOff>
      <xdr:row>76</xdr:row>
      <xdr:rowOff>166370</xdr:rowOff>
    </xdr:to>
    <xdr:sp macro="" textlink="">
      <xdr:nvSpPr>
        <xdr:cNvPr id="448" name="円/楕円 447">
          <a:extLst>
            <a:ext uri="{FF2B5EF4-FFF2-40B4-BE49-F238E27FC236}">
              <a16:creationId xmlns:a16="http://schemas.microsoft.com/office/drawing/2014/main" id="{00000000-0008-0000-0400-0000C0010000}"/>
            </a:ext>
          </a:extLst>
        </xdr:cNvPr>
        <xdr:cNvSpPr/>
      </xdr:nvSpPr>
      <xdr:spPr>
        <a:xfrm>
          <a:off x="15621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5097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156211</xdr:rowOff>
    </xdr:from>
    <xdr:to>
      <xdr:col>21</xdr:col>
      <xdr:colOff>412750</xdr:colOff>
      <xdr:row>76</xdr:row>
      <xdr:rowOff>86361</xdr:rowOff>
    </xdr:to>
    <xdr:sp macro="" textlink="">
      <xdr:nvSpPr>
        <xdr:cNvPr id="450" name="円/楕円 449">
          <a:extLst>
            <a:ext uri="{FF2B5EF4-FFF2-40B4-BE49-F238E27FC236}">
              <a16:creationId xmlns:a16="http://schemas.microsoft.com/office/drawing/2014/main" id="{00000000-0008-0000-0400-0000C2010000}"/>
            </a:ext>
          </a:extLst>
        </xdr:cNvPr>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96537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104775</xdr:rowOff>
    </xdr:from>
    <xdr:to>
      <xdr:col>20</xdr:col>
      <xdr:colOff>209550</xdr:colOff>
      <xdr:row>76</xdr:row>
      <xdr:rowOff>34925</xdr:rowOff>
    </xdr:to>
    <xdr:sp macro="" textlink="">
      <xdr:nvSpPr>
        <xdr:cNvPr id="452" name="円/楕円 451">
          <a:extLst>
            <a:ext uri="{FF2B5EF4-FFF2-40B4-BE49-F238E27FC236}">
              <a16:creationId xmlns:a16="http://schemas.microsoft.com/office/drawing/2014/main" id="{00000000-0008-0000-0400-0000C4010000}"/>
            </a:ext>
          </a:extLst>
        </xdr:cNvPr>
        <xdr:cNvSpPr/>
      </xdr:nvSpPr>
      <xdr:spPr>
        <a:xfrm>
          <a:off x="13843000" y="1296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45102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73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93345</xdr:rowOff>
    </xdr:from>
    <xdr:to>
      <xdr:col>19</xdr:col>
      <xdr:colOff>6350</xdr:colOff>
      <xdr:row>77</xdr:row>
      <xdr:rowOff>23495</xdr:rowOff>
    </xdr:to>
    <xdr:sp macro="" textlink="">
      <xdr:nvSpPr>
        <xdr:cNvPr id="454" name="円/楕円 453">
          <a:extLst>
            <a:ext uri="{FF2B5EF4-FFF2-40B4-BE49-F238E27FC236}">
              <a16:creationId xmlns:a16="http://schemas.microsoft.com/office/drawing/2014/main" id="{00000000-0008-0000-0400-0000C6010000}"/>
            </a:ext>
          </a:extLst>
        </xdr:cNvPr>
        <xdr:cNvSpPr/>
      </xdr:nvSpPr>
      <xdr:spPr>
        <a:xfrm>
          <a:off x="12954000" y="131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33672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892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72653</xdr:rowOff>
    </xdr:from>
    <xdr:to>
      <xdr:col>4</xdr:col>
      <xdr:colOff>1117600</xdr:colOff>
      <xdr:row>16</xdr:row>
      <xdr:rowOff>81454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863478"/>
          <a:ext cx="6477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66231</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570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a:extLst>
            <a:ext uri="{FF2B5EF4-FFF2-40B4-BE49-F238E27FC236}">
              <a16:creationId xmlns:a16="http://schemas.microsoft.com/office/drawing/2014/main" id="{00000000-0008-0000-0500-000036000000}"/>
            </a:ext>
          </a:extLst>
        </xdr:cNvPr>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72653</xdr:rowOff>
    </xdr:from>
    <xdr:to>
      <xdr:col>4</xdr:col>
      <xdr:colOff>469900</xdr:colOff>
      <xdr:row>16</xdr:row>
      <xdr:rowOff>106714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63478"/>
          <a:ext cx="698500" cy="34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a:extLst>
            <a:ext uri="{FF2B5EF4-FFF2-40B4-BE49-F238E27FC236}">
              <a16:creationId xmlns:a16="http://schemas.microsoft.com/office/drawing/2014/main" id="{00000000-0008-0000-0500-000038000000}"/>
            </a:ext>
          </a:extLst>
        </xdr:cNvPr>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133703</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95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48568</xdr:rowOff>
    </xdr:from>
    <xdr:to>
      <xdr:col>3</xdr:col>
      <xdr:colOff>904875</xdr:colOff>
      <xdr:row>16</xdr:row>
      <xdr:rowOff>106714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839393"/>
          <a:ext cx="698500" cy="58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a:extLst>
            <a:ext uri="{FF2B5EF4-FFF2-40B4-BE49-F238E27FC236}">
              <a16:creationId xmlns:a16="http://schemas.microsoft.com/office/drawing/2014/main" id="{00000000-0008-0000-0500-00003B000000}"/>
            </a:ext>
          </a:extLst>
        </xdr:cNvPr>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156105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18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164844</xdr:rowOff>
    </xdr:from>
    <xdr:to>
      <xdr:col>3</xdr:col>
      <xdr:colOff>206375</xdr:colOff>
      <xdr:row>16</xdr:row>
      <xdr:rowOff>48568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784219"/>
          <a:ext cx="698500" cy="55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a:extLst>
            <a:ext uri="{FF2B5EF4-FFF2-40B4-BE49-F238E27FC236}">
              <a16:creationId xmlns:a16="http://schemas.microsoft.com/office/drawing/2014/main" id="{00000000-0008-0000-0500-00003E000000}"/>
            </a:ext>
          </a:extLst>
        </xdr:cNvPr>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124363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a:extLst>
            <a:ext uri="{FF2B5EF4-FFF2-40B4-BE49-F238E27FC236}">
              <a16:creationId xmlns:a16="http://schemas.microsoft.com/office/drawing/2014/main" id="{00000000-0008-0000-0500-000040000000}"/>
            </a:ext>
          </a:extLst>
        </xdr:cNvPr>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86611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30654</xdr:rowOff>
    </xdr:from>
    <xdr:to>
      <xdr:col>5</xdr:col>
      <xdr:colOff>34925</xdr:colOff>
      <xdr:row>16</xdr:row>
      <xdr:rowOff>132254</xdr:rowOff>
    </xdr:to>
    <xdr:sp macro="" textlink="">
      <xdr:nvSpPr>
        <xdr:cNvPr id="71" name="円/楕円 70">
          <a:extLst>
            <a:ext uri="{FF2B5EF4-FFF2-40B4-BE49-F238E27FC236}">
              <a16:creationId xmlns:a16="http://schemas.microsoft.com/office/drawing/2014/main" id="{00000000-0008-0000-0500-000047000000}"/>
            </a:ext>
          </a:extLst>
        </xdr:cNvPr>
        <xdr:cNvSpPr/>
      </xdr:nvSpPr>
      <xdr:spPr bwMode="auto">
        <a:xfrm>
          <a:off x="5600700" y="2821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47181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66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85,206</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21853</xdr:rowOff>
    </xdr:from>
    <xdr:to>
      <xdr:col>4</xdr:col>
      <xdr:colOff>520700</xdr:colOff>
      <xdr:row>16</xdr:row>
      <xdr:rowOff>123453</xdr:rowOff>
    </xdr:to>
    <xdr:sp macro="" textlink="">
      <xdr:nvSpPr>
        <xdr:cNvPr id="73" name="円/楕円 72">
          <a:extLst>
            <a:ext uri="{FF2B5EF4-FFF2-40B4-BE49-F238E27FC236}">
              <a16:creationId xmlns:a16="http://schemas.microsoft.com/office/drawing/2014/main" id="{00000000-0008-0000-0500-000049000000}"/>
            </a:ext>
          </a:extLst>
        </xdr:cNvPr>
        <xdr:cNvSpPr/>
      </xdr:nvSpPr>
      <xdr:spPr bwMode="auto">
        <a:xfrm>
          <a:off x="4953000" y="281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133630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581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85,745</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55914</xdr:rowOff>
    </xdr:from>
    <xdr:to>
      <xdr:col>3</xdr:col>
      <xdr:colOff>955675</xdr:colOff>
      <xdr:row>16</xdr:row>
      <xdr:rowOff>157514</xdr:rowOff>
    </xdr:to>
    <xdr:sp macro="" textlink="">
      <xdr:nvSpPr>
        <xdr:cNvPr id="75" name="円/楕円 74">
          <a:extLst>
            <a:ext uri="{FF2B5EF4-FFF2-40B4-BE49-F238E27FC236}">
              <a16:creationId xmlns:a16="http://schemas.microsoft.com/office/drawing/2014/main" id="{00000000-0008-0000-0500-00004B000000}"/>
            </a:ext>
          </a:extLst>
        </xdr:cNvPr>
        <xdr:cNvSpPr/>
      </xdr:nvSpPr>
      <xdr:spPr bwMode="auto">
        <a:xfrm>
          <a:off x="4254500" y="2846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167691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83,659</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169218</xdr:rowOff>
    </xdr:from>
    <xdr:to>
      <xdr:col>3</xdr:col>
      <xdr:colOff>257175</xdr:colOff>
      <xdr:row>16</xdr:row>
      <xdr:rowOff>99368</xdr:rowOff>
    </xdr:to>
    <xdr:sp macro="" textlink="">
      <xdr:nvSpPr>
        <xdr:cNvPr id="77" name="円/楕円 76">
          <a:extLst>
            <a:ext uri="{FF2B5EF4-FFF2-40B4-BE49-F238E27FC236}">
              <a16:creationId xmlns:a16="http://schemas.microsoft.com/office/drawing/2014/main" id="{00000000-0008-0000-0500-00004D000000}"/>
            </a:ext>
          </a:extLst>
        </xdr:cNvPr>
        <xdr:cNvSpPr/>
      </xdr:nvSpPr>
      <xdr:spPr bwMode="auto">
        <a:xfrm>
          <a:off x="3556000" y="2788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109545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55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87,220</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114044</xdr:rowOff>
    </xdr:from>
    <xdr:to>
      <xdr:col>2</xdr:col>
      <xdr:colOff>692150</xdr:colOff>
      <xdr:row>16</xdr:row>
      <xdr:rowOff>44194</xdr:rowOff>
    </xdr:to>
    <xdr:sp macro="" textlink="">
      <xdr:nvSpPr>
        <xdr:cNvPr id="79" name="円/楕円 78">
          <a:extLst>
            <a:ext uri="{FF2B5EF4-FFF2-40B4-BE49-F238E27FC236}">
              <a16:creationId xmlns:a16="http://schemas.microsoft.com/office/drawing/2014/main" id="{00000000-0008-0000-0500-00004F000000}"/>
            </a:ext>
          </a:extLst>
        </xdr:cNvPr>
        <xdr:cNvSpPr/>
      </xdr:nvSpPr>
      <xdr:spPr bwMode="auto">
        <a:xfrm>
          <a:off x="2857500" y="2733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54371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50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90,599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198963</xdr:rowOff>
    </xdr:from>
    <xdr:to>
      <xdr:col>4</xdr:col>
      <xdr:colOff>1117600</xdr:colOff>
      <xdr:row>35</xdr:row>
      <xdr:rowOff>199329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809313"/>
          <a:ext cx="647700" cy="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7060</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60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a:extLst>
            <a:ext uri="{FF2B5EF4-FFF2-40B4-BE49-F238E27FC236}">
              <a16:creationId xmlns:a16="http://schemas.microsoft.com/office/drawing/2014/main" id="{00000000-0008-0000-0500-000072000000}"/>
            </a:ext>
          </a:extLst>
        </xdr:cNvPr>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199329</xdr:rowOff>
    </xdr:from>
    <xdr:to>
      <xdr:col>4</xdr:col>
      <xdr:colOff>469900</xdr:colOff>
      <xdr:row>35</xdr:row>
      <xdr:rowOff>237208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809679"/>
          <a:ext cx="698500" cy="37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a:extLst>
            <a:ext uri="{FF2B5EF4-FFF2-40B4-BE49-F238E27FC236}">
              <a16:creationId xmlns:a16="http://schemas.microsoft.com/office/drawing/2014/main" id="{00000000-0008-0000-0500-000074000000}"/>
            </a:ext>
          </a:extLst>
        </xdr:cNvPr>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27315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1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145722</xdr:rowOff>
    </xdr:from>
    <xdr:to>
      <xdr:col>3</xdr:col>
      <xdr:colOff>904875</xdr:colOff>
      <xdr:row>35</xdr:row>
      <xdr:rowOff>237208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756072"/>
          <a:ext cx="698500" cy="9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a:extLst>
            <a:ext uri="{FF2B5EF4-FFF2-40B4-BE49-F238E27FC236}">
              <a16:creationId xmlns:a16="http://schemas.microsoft.com/office/drawing/2014/main" id="{00000000-0008-0000-0500-000077000000}"/>
            </a:ext>
          </a:extLst>
        </xdr:cNvPr>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153502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50922</xdr:rowOff>
    </xdr:from>
    <xdr:to>
      <xdr:col>3</xdr:col>
      <xdr:colOff>206375</xdr:colOff>
      <xdr:row>35</xdr:row>
      <xdr:rowOff>145722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661272"/>
          <a:ext cx="698500" cy="94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a:extLst>
            <a:ext uri="{FF2B5EF4-FFF2-40B4-BE49-F238E27FC236}">
              <a16:creationId xmlns:a16="http://schemas.microsoft.com/office/drawing/2014/main" id="{00000000-0008-0000-0500-00007A000000}"/>
            </a:ext>
          </a:extLst>
        </xdr:cNvPr>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118800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a:extLst>
            <a:ext uri="{FF2B5EF4-FFF2-40B4-BE49-F238E27FC236}">
              <a16:creationId xmlns:a16="http://schemas.microsoft.com/office/drawing/2014/main" id="{00000000-0008-0000-0500-00007C000000}"/>
            </a:ext>
          </a:extLst>
        </xdr:cNvPr>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79046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148163</xdr:rowOff>
    </xdr:from>
    <xdr:to>
      <xdr:col>5</xdr:col>
      <xdr:colOff>34925</xdr:colOff>
      <xdr:row>35</xdr:row>
      <xdr:rowOff>249763</xdr:rowOff>
    </xdr:to>
    <xdr:sp macro="" textlink="">
      <xdr:nvSpPr>
        <xdr:cNvPr id="131" name="円/楕円 130">
          <a:extLst>
            <a:ext uri="{FF2B5EF4-FFF2-40B4-BE49-F238E27FC236}">
              <a16:creationId xmlns:a16="http://schemas.microsoft.com/office/drawing/2014/main" id="{00000000-0008-0000-0500-000083000000}"/>
            </a:ext>
          </a:extLst>
        </xdr:cNvPr>
        <xdr:cNvSpPr/>
      </xdr:nvSpPr>
      <xdr:spPr bwMode="auto">
        <a:xfrm>
          <a:off x="5600700" y="675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336140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60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29,352</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148529</xdr:rowOff>
    </xdr:from>
    <xdr:to>
      <xdr:col>4</xdr:col>
      <xdr:colOff>520700</xdr:colOff>
      <xdr:row>35</xdr:row>
      <xdr:rowOff>250129</xdr:rowOff>
    </xdr:to>
    <xdr:sp macro="" textlink="">
      <xdr:nvSpPr>
        <xdr:cNvPr id="133" name="円/楕円 132">
          <a:extLst>
            <a:ext uri="{FF2B5EF4-FFF2-40B4-BE49-F238E27FC236}">
              <a16:creationId xmlns:a16="http://schemas.microsoft.com/office/drawing/2014/main" id="{00000000-0008-0000-0500-000085000000}"/>
            </a:ext>
          </a:extLst>
        </xdr:cNvPr>
        <xdr:cNvSpPr/>
      </xdr:nvSpPr>
      <xdr:spPr bwMode="auto">
        <a:xfrm>
          <a:off x="4953000" y="6758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260306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527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29,336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186408</xdr:rowOff>
    </xdr:from>
    <xdr:to>
      <xdr:col>3</xdr:col>
      <xdr:colOff>955675</xdr:colOff>
      <xdr:row>35</xdr:row>
      <xdr:rowOff>288008</xdr:rowOff>
    </xdr:to>
    <xdr:sp macro="" textlink="">
      <xdr:nvSpPr>
        <xdr:cNvPr id="135" name="円/楕円 134">
          <a:extLst>
            <a:ext uri="{FF2B5EF4-FFF2-40B4-BE49-F238E27FC236}">
              <a16:creationId xmlns:a16="http://schemas.microsoft.com/office/drawing/2014/main" id="{00000000-0008-0000-0500-000087000000}"/>
            </a:ext>
          </a:extLst>
        </xdr:cNvPr>
        <xdr:cNvSpPr/>
      </xdr:nvSpPr>
      <xdr:spPr bwMode="auto">
        <a:xfrm>
          <a:off x="4254500" y="679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298185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565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27,679</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94922</xdr:rowOff>
    </xdr:from>
    <xdr:to>
      <xdr:col>3</xdr:col>
      <xdr:colOff>257175</xdr:colOff>
      <xdr:row>35</xdr:row>
      <xdr:rowOff>196522</xdr:rowOff>
    </xdr:to>
    <xdr:sp macro="" textlink="">
      <xdr:nvSpPr>
        <xdr:cNvPr id="137" name="円/楕円 136">
          <a:extLst>
            <a:ext uri="{FF2B5EF4-FFF2-40B4-BE49-F238E27FC236}">
              <a16:creationId xmlns:a16="http://schemas.microsoft.com/office/drawing/2014/main" id="{00000000-0008-0000-0500-000089000000}"/>
            </a:ext>
          </a:extLst>
        </xdr:cNvPr>
        <xdr:cNvSpPr/>
      </xdr:nvSpPr>
      <xdr:spPr bwMode="auto">
        <a:xfrm>
          <a:off x="3556000" y="6705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206699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47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31,681</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122</xdr:rowOff>
    </xdr:from>
    <xdr:to>
      <xdr:col>2</xdr:col>
      <xdr:colOff>692150</xdr:colOff>
      <xdr:row>35</xdr:row>
      <xdr:rowOff>101722</xdr:rowOff>
    </xdr:to>
    <xdr:sp macro="" textlink="">
      <xdr:nvSpPr>
        <xdr:cNvPr id="139" name="円/楕円 138">
          <a:extLst>
            <a:ext uri="{FF2B5EF4-FFF2-40B4-BE49-F238E27FC236}">
              <a16:creationId xmlns:a16="http://schemas.microsoft.com/office/drawing/2014/main" id="{00000000-0008-0000-0500-00008B000000}"/>
            </a:ext>
          </a:extLst>
        </xdr:cNvPr>
        <xdr:cNvSpPr/>
      </xdr:nvSpPr>
      <xdr:spPr bwMode="auto">
        <a:xfrm>
          <a:off x="2857500" y="6610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111899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37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35,828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a:extLst>
            <a:ext uri="{FF2B5EF4-FFF2-40B4-BE49-F238E27FC236}">
              <a16:creationId xmlns:a16="http://schemas.microsoft.com/office/drawing/2014/main" id="{00000000-0008-0000-0600-000017000000}"/>
            </a:ext>
          </a:extLst>
        </xdr:cNvPr>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a:extLst>
            <a:ext uri="{FF2B5EF4-FFF2-40B4-BE49-F238E27FC236}">
              <a16:creationId xmlns:a16="http://schemas.microsoft.com/office/drawing/2014/main" id="{00000000-0008-0000-0600-000018000000}"/>
            </a:ext>
          </a:extLst>
        </xdr:cNvPr>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5112</xdr:rowOff>
    </xdr:from>
    <xdr:to>
      <xdr:col>6</xdr:col>
      <xdr:colOff>511175</xdr:colOff>
      <xdr:row>35</xdr:row>
      <xdr:rowOff>16713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05862"/>
          <a:ext cx="838200" cy="1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42581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3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a:extLst>
            <a:ext uri="{FF2B5EF4-FFF2-40B4-BE49-F238E27FC236}">
              <a16:creationId xmlns:a16="http://schemas.microsoft.com/office/drawing/2014/main" id="{00000000-0008-0000-0600-00003F000000}"/>
            </a:ext>
          </a:extLst>
        </xdr:cNvPr>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16713</xdr:rowOff>
    </xdr:from>
    <xdr:to>
      <xdr:col>5</xdr:col>
      <xdr:colOff>358775</xdr:colOff>
      <xdr:row>35</xdr:row>
      <xdr:rowOff>18980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17463"/>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a:extLst>
            <a:ext uri="{FF2B5EF4-FFF2-40B4-BE49-F238E27FC236}">
              <a16:creationId xmlns:a16="http://schemas.microsoft.com/office/drawing/2014/main" id="{00000000-0008-0000-0600-000041000000}"/>
            </a:ext>
          </a:extLst>
        </xdr:cNvPr>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122305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125146</xdr:rowOff>
    </xdr:from>
    <xdr:to>
      <xdr:col>4</xdr:col>
      <xdr:colOff>155575</xdr:colOff>
      <xdr:row>35</xdr:row>
      <xdr:rowOff>18980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954446"/>
          <a:ext cx="889000" cy="6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a:extLst>
            <a:ext uri="{FF2B5EF4-FFF2-40B4-BE49-F238E27FC236}">
              <a16:creationId xmlns:a16="http://schemas.microsoft.com/office/drawing/2014/main" id="{00000000-0008-0000-0600-000044000000}"/>
            </a:ext>
          </a:extLst>
        </xdr:cNvPr>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129487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0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92627</xdr:rowOff>
    </xdr:from>
    <xdr:to>
      <xdr:col>2</xdr:col>
      <xdr:colOff>638175</xdr:colOff>
      <xdr:row>34</xdr:row>
      <xdr:rowOff>125146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921927"/>
          <a:ext cx="889000" cy="3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a:extLst>
            <a:ext uri="{FF2B5EF4-FFF2-40B4-BE49-F238E27FC236}">
              <a16:creationId xmlns:a16="http://schemas.microsoft.com/office/drawing/2014/main" id="{00000000-0008-0000-0600-000047000000}"/>
            </a:ext>
          </a:extLst>
        </xdr:cNvPr>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90587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6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a:extLst>
            <a:ext uri="{FF2B5EF4-FFF2-40B4-BE49-F238E27FC236}">
              <a16:creationId xmlns:a16="http://schemas.microsoft.com/office/drawing/2014/main" id="{00000000-0008-0000-0600-000049000000}"/>
            </a:ext>
          </a:extLst>
        </xdr:cNvPr>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44695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125762</xdr:rowOff>
    </xdr:from>
    <xdr:to>
      <xdr:col>6</xdr:col>
      <xdr:colOff>561975</xdr:colOff>
      <xdr:row>35</xdr:row>
      <xdr:rowOff>55912</xdr:rowOff>
    </xdr:to>
    <xdr:sp macro="" textlink="">
      <xdr:nvSpPr>
        <xdr:cNvPr id="80" name="円/楕円 79">
          <a:extLst>
            <a:ext uri="{FF2B5EF4-FFF2-40B4-BE49-F238E27FC236}">
              <a16:creationId xmlns:a16="http://schemas.microsoft.com/office/drawing/2014/main" id="{00000000-0008-0000-0600-000050000000}"/>
            </a:ext>
          </a:extLst>
        </xdr:cNvPr>
        <xdr:cNvSpPr/>
      </xdr:nvSpPr>
      <xdr:spPr>
        <a:xfrm>
          <a:off x="4584700" y="595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148639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0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78,065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137363</xdr:rowOff>
    </xdr:from>
    <xdr:to>
      <xdr:col>5</xdr:col>
      <xdr:colOff>409575</xdr:colOff>
      <xdr:row>35</xdr:row>
      <xdr:rowOff>67513</xdr:rowOff>
    </xdr:to>
    <xdr:sp macro="" textlink="">
      <xdr:nvSpPr>
        <xdr:cNvPr id="82" name="円/楕円 81">
          <a:extLst>
            <a:ext uri="{FF2B5EF4-FFF2-40B4-BE49-F238E27FC236}">
              <a16:creationId xmlns:a16="http://schemas.microsoft.com/office/drawing/2014/main" id="{00000000-0008-0000-0600-000052000000}"/>
            </a:ext>
          </a:extLst>
        </xdr:cNvPr>
        <xdr:cNvSpPr/>
      </xdr:nvSpPr>
      <xdr:spPr>
        <a:xfrm>
          <a:off x="3746500" y="596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84040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4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77,456</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139630</xdr:rowOff>
    </xdr:from>
    <xdr:to>
      <xdr:col>4</xdr:col>
      <xdr:colOff>206375</xdr:colOff>
      <xdr:row>35</xdr:row>
      <xdr:rowOff>69780</xdr:rowOff>
    </xdr:to>
    <xdr:sp macro="" textlink="">
      <xdr:nvSpPr>
        <xdr:cNvPr id="84" name="円/楕円 83">
          <a:extLst>
            <a:ext uri="{FF2B5EF4-FFF2-40B4-BE49-F238E27FC236}">
              <a16:creationId xmlns:a16="http://schemas.microsoft.com/office/drawing/2014/main" id="{00000000-0008-0000-0600-000054000000}"/>
            </a:ext>
          </a:extLst>
        </xdr:cNvPr>
        <xdr:cNvSpPr/>
      </xdr:nvSpPr>
      <xdr:spPr>
        <a:xfrm>
          <a:off x="2857500" y="596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86307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4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77,337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74346</xdr:rowOff>
    </xdr:from>
    <xdr:to>
      <xdr:col>3</xdr:col>
      <xdr:colOff>3175</xdr:colOff>
      <xdr:row>35</xdr:row>
      <xdr:rowOff>4496</xdr:rowOff>
    </xdr:to>
    <xdr:sp macro="" textlink="">
      <xdr:nvSpPr>
        <xdr:cNvPr id="86" name="円/楕円 85">
          <a:extLst>
            <a:ext uri="{FF2B5EF4-FFF2-40B4-BE49-F238E27FC236}">
              <a16:creationId xmlns:a16="http://schemas.microsoft.com/office/drawing/2014/main" id="{00000000-0008-0000-0600-000056000000}"/>
            </a:ext>
          </a:extLst>
        </xdr:cNvPr>
        <xdr:cNvSpPr/>
      </xdr:nvSpPr>
      <xdr:spPr>
        <a:xfrm>
          <a:off x="1968500" y="590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21023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7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80,764</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41827</xdr:rowOff>
    </xdr:from>
    <xdr:to>
      <xdr:col>1</xdr:col>
      <xdr:colOff>485775</xdr:colOff>
      <xdr:row>34</xdr:row>
      <xdr:rowOff>143427</xdr:rowOff>
    </xdr:to>
    <xdr:sp macro="" textlink="">
      <xdr:nvSpPr>
        <xdr:cNvPr id="88" name="円/楕円 87">
          <a:extLst>
            <a:ext uri="{FF2B5EF4-FFF2-40B4-BE49-F238E27FC236}">
              <a16:creationId xmlns:a16="http://schemas.microsoft.com/office/drawing/2014/main" id="{00000000-0008-0000-0600-000058000000}"/>
            </a:ext>
          </a:extLst>
        </xdr:cNvPr>
        <xdr:cNvSpPr/>
      </xdr:nvSpPr>
      <xdr:spPr>
        <a:xfrm>
          <a:off x="1079500" y="587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159954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64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82,471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161163</xdr:rowOff>
    </xdr:from>
    <xdr:to>
      <xdr:col>6</xdr:col>
      <xdr:colOff>511175</xdr:colOff>
      <xdr:row>58</xdr:row>
      <xdr:rowOff>168407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105263"/>
          <a:ext cx="838200" cy="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a:extLst>
            <a:ext uri="{FF2B5EF4-FFF2-40B4-BE49-F238E27FC236}">
              <a16:creationId xmlns:a16="http://schemas.microsoft.com/office/drawing/2014/main" id="{00000000-0008-0000-0600-000078000000}"/>
            </a:ext>
          </a:extLst>
        </xdr:cNvPr>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168407</xdr:rowOff>
    </xdr:from>
    <xdr:to>
      <xdr:col>5</xdr:col>
      <xdr:colOff>358775</xdr:colOff>
      <xdr:row>59</xdr:row>
      <xdr:rowOff>857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112507"/>
          <a:ext cx="889000" cy="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a:extLst>
            <a:ext uri="{FF2B5EF4-FFF2-40B4-BE49-F238E27FC236}">
              <a16:creationId xmlns:a16="http://schemas.microsoft.com/office/drawing/2014/main" id="{00000000-0008-0000-0600-00007A000000}"/>
            </a:ext>
          </a:extLst>
        </xdr:cNvPr>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39434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81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857</xdr:rowOff>
    </xdr:from>
    <xdr:to>
      <xdr:col>4</xdr:col>
      <xdr:colOff>155575</xdr:colOff>
      <xdr:row>59</xdr:row>
      <xdr:rowOff>1775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116407"/>
          <a:ext cx="889000" cy="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a:extLst>
            <a:ext uri="{FF2B5EF4-FFF2-40B4-BE49-F238E27FC236}">
              <a16:creationId xmlns:a16="http://schemas.microsoft.com/office/drawing/2014/main" id="{00000000-0008-0000-0600-00007D000000}"/>
            </a:ext>
          </a:extLst>
        </xdr:cNvPr>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38838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322</xdr:rowOff>
    </xdr:from>
    <xdr:to>
      <xdr:col>2</xdr:col>
      <xdr:colOff>638175</xdr:colOff>
      <xdr:row>59</xdr:row>
      <xdr:rowOff>1775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115872"/>
          <a:ext cx="889000" cy="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a:extLst>
            <a:ext uri="{FF2B5EF4-FFF2-40B4-BE49-F238E27FC236}">
              <a16:creationId xmlns:a16="http://schemas.microsoft.com/office/drawing/2014/main" id="{00000000-0008-0000-0600-000080000000}"/>
            </a:ext>
          </a:extLst>
        </xdr:cNvPr>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43145</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1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a:extLst>
            <a:ext uri="{FF2B5EF4-FFF2-40B4-BE49-F238E27FC236}">
              <a16:creationId xmlns:a16="http://schemas.microsoft.com/office/drawing/2014/main" id="{00000000-0008-0000-0600-000082000000}"/>
            </a:ext>
          </a:extLst>
        </xdr:cNvPr>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43797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1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110363</xdr:rowOff>
    </xdr:from>
    <xdr:to>
      <xdr:col>6</xdr:col>
      <xdr:colOff>561975</xdr:colOff>
      <xdr:row>59</xdr:row>
      <xdr:rowOff>40513</xdr:rowOff>
    </xdr:to>
    <xdr:sp macro="" textlink="">
      <xdr:nvSpPr>
        <xdr:cNvPr id="137" name="円/楕円 136">
          <a:extLst>
            <a:ext uri="{FF2B5EF4-FFF2-40B4-BE49-F238E27FC236}">
              <a16:creationId xmlns:a16="http://schemas.microsoft.com/office/drawing/2014/main" id="{00000000-0008-0000-0600-000089000000}"/>
            </a:ext>
          </a:extLst>
        </xdr:cNvPr>
        <xdr:cNvSpPr/>
      </xdr:nvSpPr>
      <xdr:spPr>
        <a:xfrm>
          <a:off x="4584700" y="1005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50863</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43,100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117607</xdr:rowOff>
    </xdr:from>
    <xdr:to>
      <xdr:col>5</xdr:col>
      <xdr:colOff>409575</xdr:colOff>
      <xdr:row>59</xdr:row>
      <xdr:rowOff>47757</xdr:rowOff>
    </xdr:to>
    <xdr:sp macro="" textlink="">
      <xdr:nvSpPr>
        <xdr:cNvPr id="139" name="円/楕円 138">
          <a:extLst>
            <a:ext uri="{FF2B5EF4-FFF2-40B4-BE49-F238E27FC236}">
              <a16:creationId xmlns:a16="http://schemas.microsoft.com/office/drawing/2014/main" id="{00000000-0008-0000-0600-00008B000000}"/>
            </a:ext>
          </a:extLst>
        </xdr:cNvPr>
        <xdr:cNvSpPr/>
      </xdr:nvSpPr>
      <xdr:spPr>
        <a:xfrm>
          <a:off x="3746500" y="1006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38884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5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37,396</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121507</xdr:rowOff>
    </xdr:from>
    <xdr:to>
      <xdr:col>4</xdr:col>
      <xdr:colOff>206375</xdr:colOff>
      <xdr:row>59</xdr:row>
      <xdr:rowOff>51657</xdr:rowOff>
    </xdr:to>
    <xdr:sp macro="" textlink="">
      <xdr:nvSpPr>
        <xdr:cNvPr id="141" name="円/楕円 140">
          <a:extLst>
            <a:ext uri="{FF2B5EF4-FFF2-40B4-BE49-F238E27FC236}">
              <a16:creationId xmlns:a16="http://schemas.microsoft.com/office/drawing/2014/main" id="{00000000-0008-0000-0600-00008D000000}"/>
            </a:ext>
          </a:extLst>
        </xdr:cNvPr>
        <xdr:cNvSpPr/>
      </xdr:nvSpPr>
      <xdr:spPr>
        <a:xfrm>
          <a:off x="2857500" y="1006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42784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5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34,325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122425</xdr:rowOff>
    </xdr:from>
    <xdr:to>
      <xdr:col>3</xdr:col>
      <xdr:colOff>3175</xdr:colOff>
      <xdr:row>59</xdr:row>
      <xdr:rowOff>52575</xdr:rowOff>
    </xdr:to>
    <xdr:sp macro="" textlink="">
      <xdr:nvSpPr>
        <xdr:cNvPr id="143" name="円/楕円 142">
          <a:extLst>
            <a:ext uri="{FF2B5EF4-FFF2-40B4-BE49-F238E27FC236}">
              <a16:creationId xmlns:a16="http://schemas.microsoft.com/office/drawing/2014/main" id="{00000000-0008-0000-0600-00008F000000}"/>
            </a:ext>
          </a:extLst>
        </xdr:cNvPr>
        <xdr:cNvSpPr/>
      </xdr:nvSpPr>
      <xdr:spPr>
        <a:xfrm>
          <a:off x="1968500" y="1006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43702</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5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33,602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120972</xdr:rowOff>
    </xdr:from>
    <xdr:to>
      <xdr:col>1</xdr:col>
      <xdr:colOff>485775</xdr:colOff>
      <xdr:row>59</xdr:row>
      <xdr:rowOff>51122</xdr:rowOff>
    </xdr:to>
    <xdr:sp macro="" textlink="">
      <xdr:nvSpPr>
        <xdr:cNvPr id="145" name="円/楕円 144">
          <a:extLst>
            <a:ext uri="{FF2B5EF4-FFF2-40B4-BE49-F238E27FC236}">
              <a16:creationId xmlns:a16="http://schemas.microsoft.com/office/drawing/2014/main" id="{00000000-0008-0000-0600-000091000000}"/>
            </a:ext>
          </a:extLst>
        </xdr:cNvPr>
        <xdr:cNvSpPr/>
      </xdr:nvSpPr>
      <xdr:spPr>
        <a:xfrm>
          <a:off x="1079500" y="1006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42249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5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34,747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104404</xdr:rowOff>
    </xdr:from>
    <xdr:to>
      <xdr:col>6</xdr:col>
      <xdr:colOff>511175</xdr:colOff>
      <xdr:row>77</xdr:row>
      <xdr:rowOff>108655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134604"/>
          <a:ext cx="838200" cy="17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154103</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84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a:extLst>
            <a:ext uri="{FF2B5EF4-FFF2-40B4-BE49-F238E27FC236}">
              <a16:creationId xmlns:a16="http://schemas.microsoft.com/office/drawing/2014/main" id="{00000000-0008-0000-0600-0000AF000000}"/>
            </a:ext>
          </a:extLst>
        </xdr:cNvPr>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100609</xdr:rowOff>
    </xdr:from>
    <xdr:to>
      <xdr:col>5</xdr:col>
      <xdr:colOff>358775</xdr:colOff>
      <xdr:row>77</xdr:row>
      <xdr:rowOff>108655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302259"/>
          <a:ext cx="8890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a:extLst>
            <a:ext uri="{FF2B5EF4-FFF2-40B4-BE49-F238E27FC236}">
              <a16:creationId xmlns:a16="http://schemas.microsoft.com/office/drawing/2014/main" id="{00000000-0008-0000-0600-0000B1000000}"/>
            </a:ext>
          </a:extLst>
        </xdr:cNvPr>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170085</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7" y="130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100609</xdr:rowOff>
    </xdr:from>
    <xdr:to>
      <xdr:col>4</xdr:col>
      <xdr:colOff>155575</xdr:colOff>
      <xdr:row>78</xdr:row>
      <xdr:rowOff>3728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302259"/>
          <a:ext cx="889000" cy="7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a:extLst>
            <a:ext uri="{FF2B5EF4-FFF2-40B4-BE49-F238E27FC236}">
              <a16:creationId xmlns:a16="http://schemas.microsoft.com/office/drawing/2014/main" id="{00000000-0008-0000-0600-0000B4000000}"/>
            </a:ext>
          </a:extLst>
        </xdr:cNvPr>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153418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7" y="1335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3728</xdr:rowOff>
    </xdr:from>
    <xdr:to>
      <xdr:col>2</xdr:col>
      <xdr:colOff>638175</xdr:colOff>
      <xdr:row>78</xdr:row>
      <xdr:rowOff>20920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76828"/>
          <a:ext cx="889000" cy="1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a:extLst>
            <a:ext uri="{FF2B5EF4-FFF2-40B4-BE49-F238E27FC236}">
              <a16:creationId xmlns:a16="http://schemas.microsoft.com/office/drawing/2014/main" id="{00000000-0008-0000-0600-0000B7000000}"/>
            </a:ext>
          </a:extLst>
        </xdr:cNvPr>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3253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7" y="1303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a:extLst>
            <a:ext uri="{FF2B5EF4-FFF2-40B4-BE49-F238E27FC236}">
              <a16:creationId xmlns:a16="http://schemas.microsoft.com/office/drawing/2014/main" id="{00000000-0008-0000-0600-0000B9000000}"/>
            </a:ext>
          </a:extLst>
        </xdr:cNvPr>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16237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7" y="130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53604</xdr:rowOff>
    </xdr:from>
    <xdr:to>
      <xdr:col>6</xdr:col>
      <xdr:colOff>561975</xdr:colOff>
      <xdr:row>76</xdr:row>
      <xdr:rowOff>155204</xdr:rowOff>
    </xdr:to>
    <xdr:sp macro="" textlink="">
      <xdr:nvSpPr>
        <xdr:cNvPr id="192" name="円/楕円 191">
          <a:extLst>
            <a:ext uri="{FF2B5EF4-FFF2-40B4-BE49-F238E27FC236}">
              <a16:creationId xmlns:a16="http://schemas.microsoft.com/office/drawing/2014/main" id="{00000000-0008-0000-0600-0000C0000000}"/>
            </a:ext>
          </a:extLst>
        </xdr:cNvPr>
        <xdr:cNvSpPr/>
      </xdr:nvSpPr>
      <xdr:spPr>
        <a:xfrm>
          <a:off x="4584700" y="1308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76481</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93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8,272</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57855</xdr:rowOff>
    </xdr:from>
    <xdr:to>
      <xdr:col>5</xdr:col>
      <xdr:colOff>409575</xdr:colOff>
      <xdr:row>77</xdr:row>
      <xdr:rowOff>159455</xdr:rowOff>
    </xdr:to>
    <xdr:sp macro="" textlink="">
      <xdr:nvSpPr>
        <xdr:cNvPr id="194" name="円/楕円 193">
          <a:extLst>
            <a:ext uri="{FF2B5EF4-FFF2-40B4-BE49-F238E27FC236}">
              <a16:creationId xmlns:a16="http://schemas.microsoft.com/office/drawing/2014/main" id="{00000000-0008-0000-0600-0000C2000000}"/>
            </a:ext>
          </a:extLst>
        </xdr:cNvPr>
        <xdr:cNvSpPr/>
      </xdr:nvSpPr>
      <xdr:spPr>
        <a:xfrm>
          <a:off x="3746500" y="1325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150582</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7" y="1335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4,429</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49809</xdr:rowOff>
    </xdr:from>
    <xdr:to>
      <xdr:col>4</xdr:col>
      <xdr:colOff>206375</xdr:colOff>
      <xdr:row>77</xdr:row>
      <xdr:rowOff>151409</xdr:rowOff>
    </xdr:to>
    <xdr:sp macro="" textlink="">
      <xdr:nvSpPr>
        <xdr:cNvPr id="196" name="円/楕円 195">
          <a:extLst>
            <a:ext uri="{FF2B5EF4-FFF2-40B4-BE49-F238E27FC236}">
              <a16:creationId xmlns:a16="http://schemas.microsoft.com/office/drawing/2014/main" id="{00000000-0008-0000-0600-0000C4000000}"/>
            </a:ext>
          </a:extLst>
        </xdr:cNvPr>
        <xdr:cNvSpPr/>
      </xdr:nvSpPr>
      <xdr:spPr>
        <a:xfrm>
          <a:off x="2857500" y="1325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167936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7" y="1302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124378</xdr:rowOff>
    </xdr:from>
    <xdr:to>
      <xdr:col>3</xdr:col>
      <xdr:colOff>3175</xdr:colOff>
      <xdr:row>78</xdr:row>
      <xdr:rowOff>54528</xdr:rowOff>
    </xdr:to>
    <xdr:sp macro="" textlink="">
      <xdr:nvSpPr>
        <xdr:cNvPr id="198" name="円/楕円 197">
          <a:extLst>
            <a:ext uri="{FF2B5EF4-FFF2-40B4-BE49-F238E27FC236}">
              <a16:creationId xmlns:a16="http://schemas.microsoft.com/office/drawing/2014/main" id="{00000000-0008-0000-0600-0000C6000000}"/>
            </a:ext>
          </a:extLst>
        </xdr:cNvPr>
        <xdr:cNvSpPr/>
      </xdr:nvSpPr>
      <xdr:spPr>
        <a:xfrm>
          <a:off x="1968500" y="133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45655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7" y="13418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2,974</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141570</xdr:rowOff>
    </xdr:from>
    <xdr:to>
      <xdr:col>1</xdr:col>
      <xdr:colOff>485775</xdr:colOff>
      <xdr:row>78</xdr:row>
      <xdr:rowOff>71720</xdr:rowOff>
    </xdr:to>
    <xdr:sp macro="" textlink="">
      <xdr:nvSpPr>
        <xdr:cNvPr id="200" name="円/楕円 199">
          <a:extLst>
            <a:ext uri="{FF2B5EF4-FFF2-40B4-BE49-F238E27FC236}">
              <a16:creationId xmlns:a16="http://schemas.microsoft.com/office/drawing/2014/main" id="{00000000-0008-0000-0600-0000C8000000}"/>
            </a:ext>
          </a:extLst>
        </xdr:cNvPr>
        <xdr:cNvSpPr/>
      </xdr:nvSpPr>
      <xdr:spPr>
        <a:xfrm>
          <a:off x="1079500" y="1334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62847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7" y="1343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24860</xdr:rowOff>
    </xdr:from>
    <xdr:to>
      <xdr:col>6</xdr:col>
      <xdr:colOff>511175</xdr:colOff>
      <xdr:row>96</xdr:row>
      <xdr:rowOff>99058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84060"/>
          <a:ext cx="838200" cy="7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89403</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548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a:extLst>
            <a:ext uri="{FF2B5EF4-FFF2-40B4-BE49-F238E27FC236}">
              <a16:creationId xmlns:a16="http://schemas.microsoft.com/office/drawing/2014/main" id="{00000000-0008-0000-0600-0000EB000000}"/>
            </a:ext>
          </a:extLst>
        </xdr:cNvPr>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99058</xdr:rowOff>
    </xdr:from>
    <xdr:to>
      <xdr:col>5</xdr:col>
      <xdr:colOff>358775</xdr:colOff>
      <xdr:row>97</xdr:row>
      <xdr:rowOff>83057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58258"/>
          <a:ext cx="889000" cy="15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a:extLst>
            <a:ext uri="{FF2B5EF4-FFF2-40B4-BE49-F238E27FC236}">
              <a16:creationId xmlns:a16="http://schemas.microsoft.com/office/drawing/2014/main" id="{00000000-0008-0000-0600-0000ED000000}"/>
            </a:ext>
          </a:extLst>
        </xdr:cNvPr>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130714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83057</xdr:rowOff>
    </xdr:from>
    <xdr:to>
      <xdr:col>4</xdr:col>
      <xdr:colOff>155575</xdr:colOff>
      <xdr:row>97</xdr:row>
      <xdr:rowOff>130637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13707"/>
          <a:ext cx="889000" cy="4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a:extLst>
            <a:ext uri="{FF2B5EF4-FFF2-40B4-BE49-F238E27FC236}">
              <a16:creationId xmlns:a16="http://schemas.microsoft.com/office/drawing/2014/main" id="{00000000-0008-0000-0600-0000F0000000}"/>
            </a:ext>
          </a:extLst>
        </xdr:cNvPr>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59293</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130637</xdr:rowOff>
    </xdr:from>
    <xdr:to>
      <xdr:col>2</xdr:col>
      <xdr:colOff>638175</xdr:colOff>
      <xdr:row>97</xdr:row>
      <xdr:rowOff>152713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61287"/>
          <a:ext cx="889000" cy="2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a:extLst>
            <a:ext uri="{FF2B5EF4-FFF2-40B4-BE49-F238E27FC236}">
              <a16:creationId xmlns:a16="http://schemas.microsoft.com/office/drawing/2014/main" id="{00000000-0008-0000-0600-0000F3000000}"/>
            </a:ext>
          </a:extLst>
        </xdr:cNvPr>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83656</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a:extLst>
            <a:ext uri="{FF2B5EF4-FFF2-40B4-BE49-F238E27FC236}">
              <a16:creationId xmlns:a16="http://schemas.microsoft.com/office/drawing/2014/main" id="{00000000-0008-0000-0600-0000F5000000}"/>
            </a:ext>
          </a:extLst>
        </xdr:cNvPr>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72666</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87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145510</xdr:rowOff>
    </xdr:from>
    <xdr:to>
      <xdr:col>6</xdr:col>
      <xdr:colOff>561975</xdr:colOff>
      <xdr:row>96</xdr:row>
      <xdr:rowOff>75660</xdr:rowOff>
    </xdr:to>
    <xdr:sp macro="" textlink="">
      <xdr:nvSpPr>
        <xdr:cNvPr id="252" name="円/楕円 251">
          <a:extLst>
            <a:ext uri="{FF2B5EF4-FFF2-40B4-BE49-F238E27FC236}">
              <a16:creationId xmlns:a16="http://schemas.microsoft.com/office/drawing/2014/main" id="{00000000-0008-0000-0600-0000FC000000}"/>
            </a:ext>
          </a:extLst>
        </xdr:cNvPr>
        <xdr:cNvSpPr/>
      </xdr:nvSpPr>
      <xdr:spPr>
        <a:xfrm>
          <a:off x="4584700" y="1643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168387</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8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96,033</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48258</xdr:rowOff>
    </xdr:from>
    <xdr:to>
      <xdr:col>5</xdr:col>
      <xdr:colOff>409575</xdr:colOff>
      <xdr:row>96</xdr:row>
      <xdr:rowOff>149858</xdr:rowOff>
    </xdr:to>
    <xdr:sp macro="" textlink="">
      <xdr:nvSpPr>
        <xdr:cNvPr id="254" name="円/楕円 253">
          <a:extLst>
            <a:ext uri="{FF2B5EF4-FFF2-40B4-BE49-F238E27FC236}">
              <a16:creationId xmlns:a16="http://schemas.microsoft.com/office/drawing/2014/main" id="{00000000-0008-0000-0600-0000FE000000}"/>
            </a:ext>
          </a:extLst>
        </xdr:cNvPr>
        <xdr:cNvSpPr/>
      </xdr:nvSpPr>
      <xdr:spPr>
        <a:xfrm>
          <a:off x="3746500" y="165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166385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28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91,489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32257</xdr:rowOff>
    </xdr:from>
    <xdr:to>
      <xdr:col>4</xdr:col>
      <xdr:colOff>206375</xdr:colOff>
      <xdr:row>97</xdr:row>
      <xdr:rowOff>133857</xdr:rowOff>
    </xdr:to>
    <xdr:sp macro="" textlink="">
      <xdr:nvSpPr>
        <xdr:cNvPr id="256" name="円/楕円 255">
          <a:extLst>
            <a:ext uri="{FF2B5EF4-FFF2-40B4-BE49-F238E27FC236}">
              <a16:creationId xmlns:a16="http://schemas.microsoft.com/office/drawing/2014/main" id="{00000000-0008-0000-0600-000000010000}"/>
            </a:ext>
          </a:extLst>
        </xdr:cNvPr>
        <xdr:cNvSpPr/>
      </xdr:nvSpPr>
      <xdr:spPr>
        <a:xfrm>
          <a:off x="2857500" y="1666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150384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4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81,969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79837</xdr:rowOff>
    </xdr:from>
    <xdr:to>
      <xdr:col>3</xdr:col>
      <xdr:colOff>3175</xdr:colOff>
      <xdr:row>98</xdr:row>
      <xdr:rowOff>9987</xdr:rowOff>
    </xdr:to>
    <xdr:sp macro="" textlink="">
      <xdr:nvSpPr>
        <xdr:cNvPr id="258" name="円/楕円 257">
          <a:extLst>
            <a:ext uri="{FF2B5EF4-FFF2-40B4-BE49-F238E27FC236}">
              <a16:creationId xmlns:a16="http://schemas.microsoft.com/office/drawing/2014/main" id="{00000000-0008-0000-0600-000002010000}"/>
            </a:ext>
          </a:extLst>
        </xdr:cNvPr>
        <xdr:cNvSpPr/>
      </xdr:nvSpPr>
      <xdr:spPr>
        <a:xfrm>
          <a:off x="1968500" y="167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26514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8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79,055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101913</xdr:rowOff>
    </xdr:from>
    <xdr:to>
      <xdr:col>1</xdr:col>
      <xdr:colOff>485775</xdr:colOff>
      <xdr:row>98</xdr:row>
      <xdr:rowOff>32063</xdr:rowOff>
    </xdr:to>
    <xdr:sp macro="" textlink="">
      <xdr:nvSpPr>
        <xdr:cNvPr id="260" name="円/楕円 259">
          <a:extLst>
            <a:ext uri="{FF2B5EF4-FFF2-40B4-BE49-F238E27FC236}">
              <a16:creationId xmlns:a16="http://schemas.microsoft.com/office/drawing/2014/main" id="{00000000-0008-0000-0600-000004010000}"/>
            </a:ext>
          </a:extLst>
        </xdr:cNvPr>
        <xdr:cNvSpPr/>
      </xdr:nvSpPr>
      <xdr:spPr>
        <a:xfrm>
          <a:off x="1079500" y="1673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48590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50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77,703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112554</xdr:rowOff>
    </xdr:from>
    <xdr:to>
      <xdr:col>15</xdr:col>
      <xdr:colOff>180975</xdr:colOff>
      <xdr:row>35</xdr:row>
      <xdr:rowOff>23914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941854"/>
          <a:ext cx="838200" cy="8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89768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a:extLst>
            <a:ext uri="{FF2B5EF4-FFF2-40B4-BE49-F238E27FC236}">
              <a16:creationId xmlns:a16="http://schemas.microsoft.com/office/drawing/2014/main" id="{00000000-0008-0000-0600-000025010000}"/>
            </a:ext>
          </a:extLst>
        </xdr:cNvPr>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112554</xdr:rowOff>
    </xdr:from>
    <xdr:to>
      <xdr:col>14</xdr:col>
      <xdr:colOff>28575</xdr:colOff>
      <xdr:row>35</xdr:row>
      <xdr:rowOff>60299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5941854"/>
          <a:ext cx="889000" cy="11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a:extLst>
            <a:ext uri="{FF2B5EF4-FFF2-40B4-BE49-F238E27FC236}">
              <a16:creationId xmlns:a16="http://schemas.microsoft.com/office/drawing/2014/main" id="{00000000-0008-0000-0600-000027010000}"/>
            </a:ext>
          </a:extLst>
        </xdr:cNvPr>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58507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161589</xdr:rowOff>
    </xdr:from>
    <xdr:to>
      <xdr:col>12</xdr:col>
      <xdr:colOff>511175</xdr:colOff>
      <xdr:row>35</xdr:row>
      <xdr:rowOff>60299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990889"/>
          <a:ext cx="889000" cy="7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a:extLst>
            <a:ext uri="{FF2B5EF4-FFF2-40B4-BE49-F238E27FC236}">
              <a16:creationId xmlns:a16="http://schemas.microsoft.com/office/drawing/2014/main" id="{00000000-0008-0000-0600-00002A010000}"/>
            </a:ext>
          </a:extLst>
        </xdr:cNvPr>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167073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107162</xdr:rowOff>
    </xdr:from>
    <xdr:to>
      <xdr:col>11</xdr:col>
      <xdr:colOff>307975</xdr:colOff>
      <xdr:row>34</xdr:row>
      <xdr:rowOff>161589</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936462"/>
          <a:ext cx="889000" cy="5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a:extLst>
            <a:ext uri="{FF2B5EF4-FFF2-40B4-BE49-F238E27FC236}">
              <a16:creationId xmlns:a16="http://schemas.microsoft.com/office/drawing/2014/main" id="{00000000-0008-0000-0600-00002D010000}"/>
            </a:ext>
          </a:extLst>
        </xdr:cNvPr>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54049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a:extLst>
            <a:ext uri="{FF2B5EF4-FFF2-40B4-BE49-F238E27FC236}">
              <a16:creationId xmlns:a16="http://schemas.microsoft.com/office/drawing/2014/main" id="{00000000-0008-0000-0600-00002F010000}"/>
            </a:ext>
          </a:extLst>
        </xdr:cNvPr>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88892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144564</xdr:rowOff>
    </xdr:from>
    <xdr:to>
      <xdr:col>15</xdr:col>
      <xdr:colOff>231775</xdr:colOff>
      <xdr:row>35</xdr:row>
      <xdr:rowOff>74714</xdr:rowOff>
    </xdr:to>
    <xdr:sp macro="" textlink="">
      <xdr:nvSpPr>
        <xdr:cNvPr id="310" name="円/楕円 309">
          <a:extLst>
            <a:ext uri="{FF2B5EF4-FFF2-40B4-BE49-F238E27FC236}">
              <a16:creationId xmlns:a16="http://schemas.microsoft.com/office/drawing/2014/main" id="{00000000-0008-0000-0600-000036010000}"/>
            </a:ext>
          </a:extLst>
        </xdr:cNvPr>
        <xdr:cNvSpPr/>
      </xdr:nvSpPr>
      <xdr:spPr>
        <a:xfrm>
          <a:off x="10426700" y="597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167441</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82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57,078</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61754</xdr:rowOff>
    </xdr:from>
    <xdr:to>
      <xdr:col>14</xdr:col>
      <xdr:colOff>79375</xdr:colOff>
      <xdr:row>34</xdr:row>
      <xdr:rowOff>163354</xdr:rowOff>
    </xdr:to>
    <xdr:sp macro="" textlink="">
      <xdr:nvSpPr>
        <xdr:cNvPr id="312" name="円/楕円 311">
          <a:extLst>
            <a:ext uri="{FF2B5EF4-FFF2-40B4-BE49-F238E27FC236}">
              <a16:creationId xmlns:a16="http://schemas.microsoft.com/office/drawing/2014/main" id="{00000000-0008-0000-0600-000038010000}"/>
            </a:ext>
          </a:extLst>
        </xdr:cNvPr>
        <xdr:cNvSpPr/>
      </xdr:nvSpPr>
      <xdr:spPr>
        <a:xfrm>
          <a:off x="9588500" y="589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8431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66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61,425</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9499</xdr:rowOff>
    </xdr:from>
    <xdr:to>
      <xdr:col>12</xdr:col>
      <xdr:colOff>561975</xdr:colOff>
      <xdr:row>35</xdr:row>
      <xdr:rowOff>111099</xdr:rowOff>
    </xdr:to>
    <xdr:sp macro="" textlink="">
      <xdr:nvSpPr>
        <xdr:cNvPr id="314" name="円/楕円 313">
          <a:extLst>
            <a:ext uri="{FF2B5EF4-FFF2-40B4-BE49-F238E27FC236}">
              <a16:creationId xmlns:a16="http://schemas.microsoft.com/office/drawing/2014/main" id="{00000000-0008-0000-0600-00003A010000}"/>
            </a:ext>
          </a:extLst>
        </xdr:cNvPr>
        <xdr:cNvSpPr/>
      </xdr:nvSpPr>
      <xdr:spPr>
        <a:xfrm>
          <a:off x="8699500" y="601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127626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7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55,168</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110789</xdr:rowOff>
    </xdr:from>
    <xdr:to>
      <xdr:col>11</xdr:col>
      <xdr:colOff>358775</xdr:colOff>
      <xdr:row>35</xdr:row>
      <xdr:rowOff>40939</xdr:rowOff>
    </xdr:to>
    <xdr:sp macro="" textlink="">
      <xdr:nvSpPr>
        <xdr:cNvPr id="316" name="円/楕円 315">
          <a:extLst>
            <a:ext uri="{FF2B5EF4-FFF2-40B4-BE49-F238E27FC236}">
              <a16:creationId xmlns:a16="http://schemas.microsoft.com/office/drawing/2014/main" id="{00000000-0008-0000-0600-00003C010000}"/>
            </a:ext>
          </a:extLst>
        </xdr:cNvPr>
        <xdr:cNvSpPr/>
      </xdr:nvSpPr>
      <xdr:spPr>
        <a:xfrm>
          <a:off x="7810500" y="594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57466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571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58,851</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56362</xdr:rowOff>
    </xdr:from>
    <xdr:to>
      <xdr:col>10</xdr:col>
      <xdr:colOff>155575</xdr:colOff>
      <xdr:row>34</xdr:row>
      <xdr:rowOff>157962</xdr:rowOff>
    </xdr:to>
    <xdr:sp macro="" textlink="">
      <xdr:nvSpPr>
        <xdr:cNvPr id="318" name="円/楕円 317">
          <a:extLst>
            <a:ext uri="{FF2B5EF4-FFF2-40B4-BE49-F238E27FC236}">
              <a16:creationId xmlns:a16="http://schemas.microsoft.com/office/drawing/2014/main" id="{00000000-0008-0000-0600-00003E010000}"/>
            </a:ext>
          </a:extLst>
        </xdr:cNvPr>
        <xdr:cNvSpPr/>
      </xdr:nvSpPr>
      <xdr:spPr>
        <a:xfrm>
          <a:off x="6921500" y="588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3039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56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61,708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147600</xdr:rowOff>
    </xdr:from>
    <xdr:to>
      <xdr:col>15</xdr:col>
      <xdr:colOff>180975</xdr:colOff>
      <xdr:row>58</xdr:row>
      <xdr:rowOff>153322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10091700"/>
          <a:ext cx="838200" cy="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a:extLst>
            <a:ext uri="{FF2B5EF4-FFF2-40B4-BE49-F238E27FC236}">
              <a16:creationId xmlns:a16="http://schemas.microsoft.com/office/drawing/2014/main" id="{00000000-0008-0000-0600-00005E010000}"/>
            </a:ext>
          </a:extLst>
        </xdr:cNvPr>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121402</xdr:rowOff>
    </xdr:from>
    <xdr:to>
      <xdr:col>14</xdr:col>
      <xdr:colOff>28575</xdr:colOff>
      <xdr:row>58</xdr:row>
      <xdr:rowOff>147600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10065502"/>
          <a:ext cx="889000" cy="2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a:extLst>
            <a:ext uri="{FF2B5EF4-FFF2-40B4-BE49-F238E27FC236}">
              <a16:creationId xmlns:a16="http://schemas.microsoft.com/office/drawing/2014/main" id="{00000000-0008-0000-0600-000060010000}"/>
            </a:ext>
          </a:extLst>
        </xdr:cNvPr>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27633</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80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121402</xdr:rowOff>
    </xdr:from>
    <xdr:to>
      <xdr:col>12</xdr:col>
      <xdr:colOff>511175</xdr:colOff>
      <xdr:row>58</xdr:row>
      <xdr:rowOff>137574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10065502"/>
          <a:ext cx="889000" cy="1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a:extLst>
            <a:ext uri="{FF2B5EF4-FFF2-40B4-BE49-F238E27FC236}">
              <a16:creationId xmlns:a16="http://schemas.microsoft.com/office/drawing/2014/main" id="{00000000-0008-0000-0600-000063010000}"/>
            </a:ext>
          </a:extLst>
        </xdr:cNvPr>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5153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101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137574</xdr:rowOff>
    </xdr:from>
    <xdr:to>
      <xdr:col>11</xdr:col>
      <xdr:colOff>307975</xdr:colOff>
      <xdr:row>58</xdr:row>
      <xdr:rowOff>162762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10081674"/>
          <a:ext cx="889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a:extLst>
            <a:ext uri="{FF2B5EF4-FFF2-40B4-BE49-F238E27FC236}">
              <a16:creationId xmlns:a16="http://schemas.microsoft.com/office/drawing/2014/main" id="{00000000-0008-0000-0600-000066010000}"/>
            </a:ext>
          </a:extLst>
        </xdr:cNvPr>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21759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101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a:extLst>
            <a:ext uri="{FF2B5EF4-FFF2-40B4-BE49-F238E27FC236}">
              <a16:creationId xmlns:a16="http://schemas.microsoft.com/office/drawing/2014/main" id="{00000000-0008-0000-0600-000068010000}"/>
            </a:ext>
          </a:extLst>
        </xdr:cNvPr>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51364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82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102522</xdr:rowOff>
    </xdr:from>
    <xdr:to>
      <xdr:col>15</xdr:col>
      <xdr:colOff>231775</xdr:colOff>
      <xdr:row>59</xdr:row>
      <xdr:rowOff>32672</xdr:rowOff>
    </xdr:to>
    <xdr:sp macro="" textlink="">
      <xdr:nvSpPr>
        <xdr:cNvPr id="367" name="円/楕円 366">
          <a:extLst>
            <a:ext uri="{FF2B5EF4-FFF2-40B4-BE49-F238E27FC236}">
              <a16:creationId xmlns:a16="http://schemas.microsoft.com/office/drawing/2014/main" id="{00000000-0008-0000-0600-00006F010000}"/>
            </a:ext>
          </a:extLst>
        </xdr:cNvPr>
        <xdr:cNvSpPr/>
      </xdr:nvSpPr>
      <xdr:spPr>
        <a:xfrm>
          <a:off x="10426700" y="100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26373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97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49,274</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96800</xdr:rowOff>
    </xdr:from>
    <xdr:to>
      <xdr:col>14</xdr:col>
      <xdr:colOff>79375</xdr:colOff>
      <xdr:row>59</xdr:row>
      <xdr:rowOff>26950</xdr:rowOff>
    </xdr:to>
    <xdr:sp macro="" textlink="">
      <xdr:nvSpPr>
        <xdr:cNvPr id="369" name="円/楕円 368">
          <a:extLst>
            <a:ext uri="{FF2B5EF4-FFF2-40B4-BE49-F238E27FC236}">
              <a16:creationId xmlns:a16="http://schemas.microsoft.com/office/drawing/2014/main" id="{00000000-0008-0000-0600-000071010000}"/>
            </a:ext>
          </a:extLst>
        </xdr:cNvPr>
        <xdr:cNvSpPr/>
      </xdr:nvSpPr>
      <xdr:spPr>
        <a:xfrm>
          <a:off x="9588500" y="100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18077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1013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53,780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70602</xdr:rowOff>
    </xdr:from>
    <xdr:to>
      <xdr:col>12</xdr:col>
      <xdr:colOff>561975</xdr:colOff>
      <xdr:row>59</xdr:row>
      <xdr:rowOff>752</xdr:rowOff>
    </xdr:to>
    <xdr:sp macro="" textlink="">
      <xdr:nvSpPr>
        <xdr:cNvPr id="371" name="円/楕円 370">
          <a:extLst>
            <a:ext uri="{FF2B5EF4-FFF2-40B4-BE49-F238E27FC236}">
              <a16:creationId xmlns:a16="http://schemas.microsoft.com/office/drawing/2014/main" id="{00000000-0008-0000-0600-000073010000}"/>
            </a:ext>
          </a:extLst>
        </xdr:cNvPr>
        <xdr:cNvSpPr/>
      </xdr:nvSpPr>
      <xdr:spPr>
        <a:xfrm>
          <a:off x="8699500" y="1001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17279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78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74,408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86774</xdr:rowOff>
    </xdr:from>
    <xdr:to>
      <xdr:col>11</xdr:col>
      <xdr:colOff>358775</xdr:colOff>
      <xdr:row>59</xdr:row>
      <xdr:rowOff>16924</xdr:rowOff>
    </xdr:to>
    <xdr:sp macro="" textlink="">
      <xdr:nvSpPr>
        <xdr:cNvPr id="373" name="円/楕円 372">
          <a:extLst>
            <a:ext uri="{FF2B5EF4-FFF2-40B4-BE49-F238E27FC236}">
              <a16:creationId xmlns:a16="http://schemas.microsoft.com/office/drawing/2014/main" id="{00000000-0008-0000-0600-000075010000}"/>
            </a:ext>
          </a:extLst>
        </xdr:cNvPr>
        <xdr:cNvSpPr/>
      </xdr:nvSpPr>
      <xdr:spPr>
        <a:xfrm>
          <a:off x="7810500" y="1003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33451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0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61,674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111962</xdr:rowOff>
    </xdr:from>
    <xdr:to>
      <xdr:col>10</xdr:col>
      <xdr:colOff>155575</xdr:colOff>
      <xdr:row>59</xdr:row>
      <xdr:rowOff>42112</xdr:rowOff>
    </xdr:to>
    <xdr:sp macro="" textlink="">
      <xdr:nvSpPr>
        <xdr:cNvPr id="375" name="円/楕円 374">
          <a:extLst>
            <a:ext uri="{FF2B5EF4-FFF2-40B4-BE49-F238E27FC236}">
              <a16:creationId xmlns:a16="http://schemas.microsoft.com/office/drawing/2014/main" id="{00000000-0008-0000-0600-000077010000}"/>
            </a:ext>
          </a:extLst>
        </xdr:cNvPr>
        <xdr:cNvSpPr/>
      </xdr:nvSpPr>
      <xdr:spPr>
        <a:xfrm>
          <a:off x="6921500" y="100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33239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1014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41,841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160488</xdr:rowOff>
    </xdr:from>
    <xdr:to>
      <xdr:col>15</xdr:col>
      <xdr:colOff>180975</xdr:colOff>
      <xdr:row>79</xdr:row>
      <xdr:rowOff>11610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533588"/>
          <a:ext cx="838200" cy="2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99170</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30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a:extLst>
            <a:ext uri="{FF2B5EF4-FFF2-40B4-BE49-F238E27FC236}">
              <a16:creationId xmlns:a16="http://schemas.microsoft.com/office/drawing/2014/main" id="{00000000-0008-0000-0600-000097010000}"/>
            </a:ext>
          </a:extLst>
        </xdr:cNvPr>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a:extLst>
            <a:ext uri="{FF2B5EF4-FFF2-40B4-BE49-F238E27FC236}">
              <a16:creationId xmlns:a16="http://schemas.microsoft.com/office/drawing/2014/main" id="{00000000-0008-0000-0600-000098010000}"/>
            </a:ext>
          </a:extLst>
        </xdr:cNvPr>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58380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6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109688</xdr:rowOff>
    </xdr:from>
    <xdr:to>
      <xdr:col>15</xdr:col>
      <xdr:colOff>231775</xdr:colOff>
      <xdr:row>79</xdr:row>
      <xdr:rowOff>39838</xdr:rowOff>
    </xdr:to>
    <xdr:sp macro="" textlink="">
      <xdr:nvSpPr>
        <xdr:cNvPr id="415" name="円/楕円 414">
          <a:extLst>
            <a:ext uri="{FF2B5EF4-FFF2-40B4-BE49-F238E27FC236}">
              <a16:creationId xmlns:a16="http://schemas.microsoft.com/office/drawing/2014/main" id="{00000000-0008-0000-0600-00009F010000}"/>
            </a:ext>
          </a:extLst>
        </xdr:cNvPr>
        <xdr:cNvSpPr/>
      </xdr:nvSpPr>
      <xdr:spPr>
        <a:xfrm>
          <a:off x="10426700" y="1348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54720</xdr:rowOff>
    </xdr:from>
    <xdr:ext cx="534377" cy="259045"/>
    <xdr:sp macro="" textlink="">
      <xdr:nvSpPr>
        <xdr:cNvPr id="416" name="普通建設事業費 （ うち新規整備　）該当値テキスト">
          <a:extLst>
            <a:ext uri="{FF2B5EF4-FFF2-40B4-BE49-F238E27FC236}">
              <a16:creationId xmlns:a16="http://schemas.microsoft.com/office/drawing/2014/main" id="{00000000-0008-0000-0600-0000A0010000}"/>
            </a:ext>
          </a:extLst>
        </xdr:cNvPr>
        <xdr:cNvSpPr txBox="1"/>
      </xdr:nvSpPr>
      <xdr:spPr>
        <a:xfrm>
          <a:off x="10528300" y="1342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29,088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132260</xdr:rowOff>
    </xdr:from>
    <xdr:to>
      <xdr:col>14</xdr:col>
      <xdr:colOff>79375</xdr:colOff>
      <xdr:row>79</xdr:row>
      <xdr:rowOff>62410</xdr:rowOff>
    </xdr:to>
    <xdr:sp macro="" textlink="">
      <xdr:nvSpPr>
        <xdr:cNvPr id="417" name="円/楕円 416">
          <a:extLst>
            <a:ext uri="{FF2B5EF4-FFF2-40B4-BE49-F238E27FC236}">
              <a16:creationId xmlns:a16="http://schemas.microsoft.com/office/drawing/2014/main" id="{00000000-0008-0000-0600-0000A1010000}"/>
            </a:ext>
          </a:extLst>
        </xdr:cNvPr>
        <xdr:cNvSpPr/>
      </xdr:nvSpPr>
      <xdr:spPr>
        <a:xfrm>
          <a:off x="9588500" y="1350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53537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59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a:extLst>
            <a:ext uri="{FF2B5EF4-FFF2-40B4-BE49-F238E27FC236}">
              <a16:creationId xmlns:a16="http://schemas.microsoft.com/office/drawing/2014/main" id="{00000000-0008-0000-0600-0000A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a:extLst>
            <a:ext uri="{FF2B5EF4-FFF2-40B4-BE49-F238E27FC236}">
              <a16:creationId xmlns:a16="http://schemas.microsoft.com/office/drawing/2014/main" id="{00000000-0008-0000-0600-0000A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a:extLst>
            <a:ext uri="{FF2B5EF4-FFF2-40B4-BE49-F238E27FC236}">
              <a16:creationId xmlns:a16="http://schemas.microsoft.com/office/drawing/2014/main" id="{00000000-0008-0000-0600-0000A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a:extLst>
            <a:ext uri="{FF2B5EF4-FFF2-40B4-BE49-F238E27FC236}">
              <a16:creationId xmlns:a16="http://schemas.microsoft.com/office/drawing/2014/main" id="{00000000-0008-0000-0600-0000A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30170</xdr:rowOff>
    </xdr:from>
    <xdr:to>
      <xdr:col>15</xdr:col>
      <xdr:colOff>180975</xdr:colOff>
      <xdr:row>98</xdr:row>
      <xdr:rowOff>126701</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832270"/>
          <a:ext cx="838200" cy="9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152193</xdr:rowOff>
    </xdr:from>
    <xdr:ext cx="534377"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611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a:extLst>
            <a:ext uri="{FF2B5EF4-FFF2-40B4-BE49-F238E27FC236}">
              <a16:creationId xmlns:a16="http://schemas.microsoft.com/office/drawing/2014/main" id="{00000000-0008-0000-0600-0000C1010000}"/>
            </a:ext>
          </a:extLst>
        </xdr:cNvPr>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a:extLst>
            <a:ext uri="{FF2B5EF4-FFF2-40B4-BE49-F238E27FC236}">
              <a16:creationId xmlns:a16="http://schemas.microsoft.com/office/drawing/2014/main" id="{00000000-0008-0000-0600-0000C2010000}"/>
            </a:ext>
          </a:extLst>
        </xdr:cNvPr>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86752</xdr:rowOff>
    </xdr:from>
    <xdr:ext cx="534377"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9372111" y="1654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75901</xdr:rowOff>
    </xdr:from>
    <xdr:to>
      <xdr:col>15</xdr:col>
      <xdr:colOff>231775</xdr:colOff>
      <xdr:row>99</xdr:row>
      <xdr:rowOff>6051</xdr:rowOff>
    </xdr:to>
    <xdr:sp macro="" textlink="">
      <xdr:nvSpPr>
        <xdr:cNvPr id="457" name="円/楕円 456">
          <a:extLst>
            <a:ext uri="{FF2B5EF4-FFF2-40B4-BE49-F238E27FC236}">
              <a16:creationId xmlns:a16="http://schemas.microsoft.com/office/drawing/2014/main" id="{00000000-0008-0000-0600-0000C9010000}"/>
            </a:ext>
          </a:extLst>
        </xdr:cNvPr>
        <xdr:cNvSpPr/>
      </xdr:nvSpPr>
      <xdr:spPr>
        <a:xfrm>
          <a:off x="10426700" y="1687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162278</xdr:rowOff>
    </xdr:from>
    <xdr:ext cx="534377" cy="259045"/>
    <xdr:sp macro="" textlink="">
      <xdr:nvSpPr>
        <xdr:cNvPr id="458" name="普通建設事業費 （ うち更新整備　）該当値テキスト">
          <a:extLst>
            <a:ext uri="{FF2B5EF4-FFF2-40B4-BE49-F238E27FC236}">
              <a16:creationId xmlns:a16="http://schemas.microsoft.com/office/drawing/2014/main" id="{00000000-0008-0000-0600-0000CA010000}"/>
            </a:ext>
          </a:extLst>
        </xdr:cNvPr>
        <xdr:cNvSpPr txBox="1"/>
      </xdr:nvSpPr>
      <xdr:spPr>
        <a:xfrm>
          <a:off x="10528300" y="1679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11,706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150820</xdr:rowOff>
    </xdr:from>
    <xdr:to>
      <xdr:col>14</xdr:col>
      <xdr:colOff>79375</xdr:colOff>
      <xdr:row>98</xdr:row>
      <xdr:rowOff>80970</xdr:rowOff>
    </xdr:to>
    <xdr:sp macro="" textlink="">
      <xdr:nvSpPr>
        <xdr:cNvPr id="459" name="円/楕円 458">
          <a:extLst>
            <a:ext uri="{FF2B5EF4-FFF2-40B4-BE49-F238E27FC236}">
              <a16:creationId xmlns:a16="http://schemas.microsoft.com/office/drawing/2014/main" id="{00000000-0008-0000-0600-0000CB010000}"/>
            </a:ext>
          </a:extLst>
        </xdr:cNvPr>
        <xdr:cNvSpPr/>
      </xdr:nvSpPr>
      <xdr:spPr>
        <a:xfrm>
          <a:off x="9588500" y="167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72097</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72111" y="1687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24,374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a:extLst>
            <a:ext uri="{FF2B5EF4-FFF2-40B4-BE49-F238E27FC236}">
              <a16:creationId xmlns:a16="http://schemas.microsoft.com/office/drawing/2014/main" id="{00000000-0008-0000-0600-0000C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a:extLst>
            <a:ext uri="{FF2B5EF4-FFF2-40B4-BE49-F238E27FC236}">
              <a16:creationId xmlns:a16="http://schemas.microsoft.com/office/drawing/2014/main" id="{00000000-0008-0000-0600-0000C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a:extLst>
            <a:ext uri="{FF2B5EF4-FFF2-40B4-BE49-F238E27FC236}">
              <a16:creationId xmlns:a16="http://schemas.microsoft.com/office/drawing/2014/main" id="{00000000-0008-0000-0600-0000C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a:extLst>
            <a:ext uri="{FF2B5EF4-FFF2-40B4-BE49-F238E27FC236}">
              <a16:creationId xmlns:a16="http://schemas.microsoft.com/office/drawing/2014/main" id="{00000000-0008-0000-0600-0000D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a:extLst>
            <a:ext uri="{FF2B5EF4-FFF2-40B4-BE49-F238E27FC236}">
              <a16:creationId xmlns:a16="http://schemas.microsoft.com/office/drawing/2014/main" id="{00000000-0008-0000-0600-0000D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a:extLst>
            <a:ext uri="{FF2B5EF4-FFF2-40B4-BE49-F238E27FC236}">
              <a16:creationId xmlns:a16="http://schemas.microsoft.com/office/drawing/2014/main" id="{00000000-0008-0000-0600-0000D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a:extLst>
            <a:ext uri="{FF2B5EF4-FFF2-40B4-BE49-F238E27FC236}">
              <a16:creationId xmlns:a16="http://schemas.microsoft.com/office/drawing/2014/main" id="{00000000-0008-0000-0600-0000D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a:extLst>
            <a:ext uri="{FF2B5EF4-FFF2-40B4-BE49-F238E27FC236}">
              <a16:creationId xmlns:a16="http://schemas.microsoft.com/office/drawing/2014/main" id="{00000000-0008-0000-0600-0000D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a:extLst>
            <a:ext uri="{FF2B5EF4-FFF2-40B4-BE49-F238E27FC236}">
              <a16:creationId xmlns:a16="http://schemas.microsoft.com/office/drawing/2014/main" id="{00000000-0008-0000-0600-0000E1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a:extLst>
            <a:ext uri="{FF2B5EF4-FFF2-40B4-BE49-F238E27FC236}">
              <a16:creationId xmlns:a16="http://schemas.microsoft.com/office/drawing/2014/main" id="{00000000-0008-0000-0600-0000E3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a:extLst>
            <a:ext uri="{FF2B5EF4-FFF2-40B4-BE49-F238E27FC236}">
              <a16:creationId xmlns:a16="http://schemas.microsoft.com/office/drawing/2014/main" id="{00000000-0008-0000-0600-0000E4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a:extLst>
            <a:ext uri="{FF2B5EF4-FFF2-40B4-BE49-F238E27FC236}">
              <a16:creationId xmlns:a16="http://schemas.microsoft.com/office/drawing/2014/main" id="{00000000-0008-0000-0600-0000E5010000}"/>
            </a:ext>
          </a:extLst>
        </xdr:cNvPr>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86345</xdr:rowOff>
    </xdr:from>
    <xdr:to>
      <xdr:col>23</xdr:col>
      <xdr:colOff>517525</xdr:colOff>
      <xdr:row>38</xdr:row>
      <xdr:rowOff>134507</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flipV="1">
          <a:off x="15481300" y="6601445"/>
          <a:ext cx="8382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55487</xdr:rowOff>
    </xdr:from>
    <xdr:ext cx="469744" cy="259045"/>
    <xdr:sp macro="" textlink="">
      <xdr:nvSpPr>
        <xdr:cNvPr id="488" name="災害復旧事業費平均値テキスト">
          <a:extLst>
            <a:ext uri="{FF2B5EF4-FFF2-40B4-BE49-F238E27FC236}">
              <a16:creationId xmlns:a16="http://schemas.microsoft.com/office/drawing/2014/main" id="{00000000-0008-0000-0600-0000E8010000}"/>
            </a:ext>
          </a:extLst>
        </xdr:cNvPr>
        <xdr:cNvSpPr txBox="1"/>
      </xdr:nvSpPr>
      <xdr:spPr>
        <a:xfrm>
          <a:off x="16370300" y="6399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a:extLst>
            <a:ext uri="{FF2B5EF4-FFF2-40B4-BE49-F238E27FC236}">
              <a16:creationId xmlns:a16="http://schemas.microsoft.com/office/drawing/2014/main" id="{00000000-0008-0000-0600-0000E9010000}"/>
            </a:ext>
          </a:extLst>
        </xdr:cNvPr>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130181</xdr:rowOff>
    </xdr:from>
    <xdr:to>
      <xdr:col>22</xdr:col>
      <xdr:colOff>365125</xdr:colOff>
      <xdr:row>38</xdr:row>
      <xdr:rowOff>134507</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4592300" y="6645281"/>
          <a:ext cx="889000" cy="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a:extLst>
            <a:ext uri="{FF2B5EF4-FFF2-40B4-BE49-F238E27FC236}">
              <a16:creationId xmlns:a16="http://schemas.microsoft.com/office/drawing/2014/main" id="{00000000-0008-0000-0600-0000EB010000}"/>
            </a:ext>
          </a:extLst>
        </xdr:cNvPr>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16</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5246427"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124457</xdr:rowOff>
    </xdr:from>
    <xdr:to>
      <xdr:col>21</xdr:col>
      <xdr:colOff>161925</xdr:colOff>
      <xdr:row>38</xdr:row>
      <xdr:rowOff>130181</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3703300" y="6639557"/>
          <a:ext cx="889000" cy="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a:extLst>
            <a:ext uri="{FF2B5EF4-FFF2-40B4-BE49-F238E27FC236}">
              <a16:creationId xmlns:a16="http://schemas.microsoft.com/office/drawing/2014/main" id="{00000000-0008-0000-0600-0000EE010000}"/>
            </a:ext>
          </a:extLst>
        </xdr:cNvPr>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124457</xdr:rowOff>
    </xdr:from>
    <xdr:to>
      <xdr:col>19</xdr:col>
      <xdr:colOff>644525</xdr:colOff>
      <xdr:row>38</xdr:row>
      <xdr:rowOff>127511</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flipV="1">
          <a:off x="12814300" y="6639557"/>
          <a:ext cx="889000" cy="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a:extLst>
            <a:ext uri="{FF2B5EF4-FFF2-40B4-BE49-F238E27FC236}">
              <a16:creationId xmlns:a16="http://schemas.microsoft.com/office/drawing/2014/main" id="{00000000-0008-0000-0600-0000F1010000}"/>
            </a:ext>
          </a:extLst>
        </xdr:cNvPr>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a:extLst>
            <a:ext uri="{FF2B5EF4-FFF2-40B4-BE49-F238E27FC236}">
              <a16:creationId xmlns:a16="http://schemas.microsoft.com/office/drawing/2014/main" id="{00000000-0008-0000-0600-0000F3010000}"/>
            </a:ext>
          </a:extLst>
        </xdr:cNvPr>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1634</xdr:rowOff>
    </xdr:from>
    <xdr:ext cx="469744"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579427" y="6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35545</xdr:rowOff>
    </xdr:from>
    <xdr:to>
      <xdr:col>23</xdr:col>
      <xdr:colOff>568325</xdr:colOff>
      <xdr:row>38</xdr:row>
      <xdr:rowOff>137145</xdr:rowOff>
    </xdr:to>
    <xdr:sp macro="" textlink="">
      <xdr:nvSpPr>
        <xdr:cNvPr id="506" name="円/楕円 505">
          <a:extLst>
            <a:ext uri="{FF2B5EF4-FFF2-40B4-BE49-F238E27FC236}">
              <a16:creationId xmlns:a16="http://schemas.microsoft.com/office/drawing/2014/main" id="{00000000-0008-0000-0600-0000FA010000}"/>
            </a:ext>
          </a:extLst>
        </xdr:cNvPr>
        <xdr:cNvSpPr/>
      </xdr:nvSpPr>
      <xdr:spPr>
        <a:xfrm>
          <a:off x="16268700" y="655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11037</xdr:rowOff>
    </xdr:from>
    <xdr:ext cx="469744" cy="259045"/>
    <xdr:sp macro="" textlink="">
      <xdr:nvSpPr>
        <xdr:cNvPr id="507" name="災害復旧事業費該当値テキスト">
          <a:extLst>
            <a:ext uri="{FF2B5EF4-FFF2-40B4-BE49-F238E27FC236}">
              <a16:creationId xmlns:a16="http://schemas.microsoft.com/office/drawing/2014/main" id="{00000000-0008-0000-0600-0000FB010000}"/>
            </a:ext>
          </a:extLst>
        </xdr:cNvPr>
        <xdr:cNvSpPr txBox="1"/>
      </xdr:nvSpPr>
      <xdr:spPr>
        <a:xfrm>
          <a:off x="16370300" y="652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5,835</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83707</xdr:rowOff>
    </xdr:from>
    <xdr:to>
      <xdr:col>22</xdr:col>
      <xdr:colOff>415925</xdr:colOff>
      <xdr:row>39</xdr:row>
      <xdr:rowOff>13857</xdr:rowOff>
    </xdr:to>
    <xdr:sp macro="" textlink="">
      <xdr:nvSpPr>
        <xdr:cNvPr id="508" name="円/楕円 507">
          <a:extLst>
            <a:ext uri="{FF2B5EF4-FFF2-40B4-BE49-F238E27FC236}">
              <a16:creationId xmlns:a16="http://schemas.microsoft.com/office/drawing/2014/main" id="{00000000-0008-0000-0600-0000FC010000}"/>
            </a:ext>
          </a:extLst>
        </xdr:cNvPr>
        <xdr:cNvSpPr/>
      </xdr:nvSpPr>
      <xdr:spPr>
        <a:xfrm>
          <a:off x="15430500" y="659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4984</xdr:rowOff>
    </xdr:from>
    <xdr:ext cx="378565"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92017" y="6691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79381</xdr:rowOff>
    </xdr:from>
    <xdr:to>
      <xdr:col>21</xdr:col>
      <xdr:colOff>212725</xdr:colOff>
      <xdr:row>39</xdr:row>
      <xdr:rowOff>9531</xdr:rowOff>
    </xdr:to>
    <xdr:sp macro="" textlink="">
      <xdr:nvSpPr>
        <xdr:cNvPr id="510" name="円/楕円 509">
          <a:extLst>
            <a:ext uri="{FF2B5EF4-FFF2-40B4-BE49-F238E27FC236}">
              <a16:creationId xmlns:a16="http://schemas.microsoft.com/office/drawing/2014/main" id="{00000000-0008-0000-0600-0000FE010000}"/>
            </a:ext>
          </a:extLst>
        </xdr:cNvPr>
        <xdr:cNvSpPr/>
      </xdr:nvSpPr>
      <xdr:spPr>
        <a:xfrm>
          <a:off x="14541500" y="659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658</xdr:rowOff>
    </xdr:from>
    <xdr:ext cx="469744"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4357427" y="668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73657</xdr:rowOff>
    </xdr:from>
    <xdr:to>
      <xdr:col>20</xdr:col>
      <xdr:colOff>9525</xdr:colOff>
      <xdr:row>39</xdr:row>
      <xdr:rowOff>3807</xdr:rowOff>
    </xdr:to>
    <xdr:sp macro="" textlink="">
      <xdr:nvSpPr>
        <xdr:cNvPr id="512" name="円/楕円 511">
          <a:extLst>
            <a:ext uri="{FF2B5EF4-FFF2-40B4-BE49-F238E27FC236}">
              <a16:creationId xmlns:a16="http://schemas.microsoft.com/office/drawing/2014/main" id="{00000000-0008-0000-0600-000000020000}"/>
            </a:ext>
          </a:extLst>
        </xdr:cNvPr>
        <xdr:cNvSpPr/>
      </xdr:nvSpPr>
      <xdr:spPr>
        <a:xfrm>
          <a:off x="13652500" y="658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166384</xdr:rowOff>
    </xdr:from>
    <xdr:ext cx="469744"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3468427" y="6681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1,667</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76711</xdr:rowOff>
    </xdr:from>
    <xdr:to>
      <xdr:col>18</xdr:col>
      <xdr:colOff>492125</xdr:colOff>
      <xdr:row>39</xdr:row>
      <xdr:rowOff>6861</xdr:rowOff>
    </xdr:to>
    <xdr:sp macro="" textlink="">
      <xdr:nvSpPr>
        <xdr:cNvPr id="514" name="円/楕円 513">
          <a:extLst>
            <a:ext uri="{FF2B5EF4-FFF2-40B4-BE49-F238E27FC236}">
              <a16:creationId xmlns:a16="http://schemas.microsoft.com/office/drawing/2014/main" id="{00000000-0008-0000-0600-000002020000}"/>
            </a:ext>
          </a:extLst>
        </xdr:cNvPr>
        <xdr:cNvSpPr/>
      </xdr:nvSpPr>
      <xdr:spPr>
        <a:xfrm>
          <a:off x="12763500" y="659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169438</xdr:rowOff>
    </xdr:from>
    <xdr:ext cx="469744"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2579427" y="6684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a:extLst>
            <a:ext uri="{FF2B5EF4-FFF2-40B4-BE49-F238E27FC236}">
              <a16:creationId xmlns:a16="http://schemas.microsoft.com/office/drawing/2014/main" id="{00000000-0008-0000-0600-00000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a:extLst>
            <a:ext uri="{FF2B5EF4-FFF2-40B4-BE49-F238E27FC236}">
              <a16:creationId xmlns:a16="http://schemas.microsoft.com/office/drawing/2014/main" id="{00000000-0008-0000-0600-00000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a:extLst>
            <a:ext uri="{FF2B5EF4-FFF2-40B4-BE49-F238E27FC236}">
              <a16:creationId xmlns:a16="http://schemas.microsoft.com/office/drawing/2014/main" id="{00000000-0008-0000-0600-00000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a:extLst>
            <a:ext uri="{FF2B5EF4-FFF2-40B4-BE49-F238E27FC236}">
              <a16:creationId xmlns:a16="http://schemas.microsoft.com/office/drawing/2014/main" id="{00000000-0008-0000-0600-00000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a:extLst>
            <a:ext uri="{FF2B5EF4-FFF2-40B4-BE49-F238E27FC236}">
              <a16:creationId xmlns:a16="http://schemas.microsoft.com/office/drawing/2014/main" id="{00000000-0008-0000-0600-00000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a:extLst>
            <a:ext uri="{FF2B5EF4-FFF2-40B4-BE49-F238E27FC236}">
              <a16:creationId xmlns:a16="http://schemas.microsoft.com/office/drawing/2014/main" id="{00000000-0008-0000-0600-00000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a:extLst>
            <a:ext uri="{FF2B5EF4-FFF2-40B4-BE49-F238E27FC236}">
              <a16:creationId xmlns:a16="http://schemas.microsoft.com/office/drawing/2014/main" id="{00000000-0008-0000-0600-00000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a:extLst>
            <a:ext uri="{FF2B5EF4-FFF2-40B4-BE49-F238E27FC236}">
              <a16:creationId xmlns:a16="http://schemas.microsoft.com/office/drawing/2014/main" id="{00000000-0008-0000-0600-00000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a:extLst>
            <a:ext uri="{FF2B5EF4-FFF2-40B4-BE49-F238E27FC236}">
              <a16:creationId xmlns:a16="http://schemas.microsoft.com/office/drawing/2014/main" id="{00000000-0008-0000-0600-00001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a:extLst>
            <a:ext uri="{FF2B5EF4-FFF2-40B4-BE49-F238E27FC236}">
              <a16:creationId xmlns:a16="http://schemas.microsoft.com/office/drawing/2014/main" id="{00000000-0008-0000-0600-00001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a:extLst>
            <a:ext uri="{FF2B5EF4-FFF2-40B4-BE49-F238E27FC236}">
              <a16:creationId xmlns:a16="http://schemas.microsoft.com/office/drawing/2014/main" id="{00000000-0008-0000-0600-00001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a:extLst>
            <a:ext uri="{FF2B5EF4-FFF2-40B4-BE49-F238E27FC236}">
              <a16:creationId xmlns:a16="http://schemas.microsoft.com/office/drawing/2014/main" id="{00000000-0008-0000-0600-00001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a:extLst>
            <a:ext uri="{FF2B5EF4-FFF2-40B4-BE49-F238E27FC236}">
              <a16:creationId xmlns:a16="http://schemas.microsoft.com/office/drawing/2014/main" id="{00000000-0008-0000-0600-00001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a:extLst>
            <a:ext uri="{FF2B5EF4-FFF2-40B4-BE49-F238E27FC236}">
              <a16:creationId xmlns:a16="http://schemas.microsoft.com/office/drawing/2014/main" id="{00000000-0008-0000-0600-00001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a:extLst>
            <a:ext uri="{FF2B5EF4-FFF2-40B4-BE49-F238E27FC236}">
              <a16:creationId xmlns:a16="http://schemas.microsoft.com/office/drawing/2014/main" id="{00000000-0008-0000-0600-00001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a:extLst>
            <a:ext uri="{FF2B5EF4-FFF2-40B4-BE49-F238E27FC236}">
              <a16:creationId xmlns:a16="http://schemas.microsoft.com/office/drawing/2014/main" id="{00000000-0008-0000-0600-00002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a:extLst>
            <a:ext uri="{FF2B5EF4-FFF2-40B4-BE49-F238E27FC236}">
              <a16:creationId xmlns:a16="http://schemas.microsoft.com/office/drawing/2014/main" id="{00000000-0008-0000-0600-00002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a:extLst>
            <a:ext uri="{FF2B5EF4-FFF2-40B4-BE49-F238E27FC236}">
              <a16:creationId xmlns:a16="http://schemas.microsoft.com/office/drawing/2014/main" id="{00000000-0008-0000-0600-00002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a:extLst>
            <a:ext uri="{FF2B5EF4-FFF2-40B4-BE49-F238E27FC236}">
              <a16:creationId xmlns:a16="http://schemas.microsoft.com/office/drawing/2014/main" id="{00000000-0008-0000-0600-00002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a:extLst>
            <a:ext uri="{FF2B5EF4-FFF2-40B4-BE49-F238E27FC236}">
              <a16:creationId xmlns:a16="http://schemas.microsoft.com/office/drawing/2014/main" id="{00000000-0008-0000-0600-00003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a:extLst>
            <a:ext uri="{FF2B5EF4-FFF2-40B4-BE49-F238E27FC236}">
              <a16:creationId xmlns:a16="http://schemas.microsoft.com/office/drawing/2014/main" id="{00000000-0008-0000-0600-00003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a:extLst>
            <a:ext uri="{FF2B5EF4-FFF2-40B4-BE49-F238E27FC236}">
              <a16:creationId xmlns:a16="http://schemas.microsoft.com/office/drawing/2014/main" id="{00000000-0008-0000-0600-00003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a:extLst>
            <a:ext uri="{FF2B5EF4-FFF2-40B4-BE49-F238E27FC236}">
              <a16:creationId xmlns:a16="http://schemas.microsoft.com/office/drawing/2014/main" id="{00000000-0008-0000-0600-00003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a:extLst>
            <a:ext uri="{FF2B5EF4-FFF2-40B4-BE49-F238E27FC236}">
              <a16:creationId xmlns:a16="http://schemas.microsoft.com/office/drawing/2014/main" id="{00000000-0008-0000-0600-00003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a:extLst>
            <a:ext uri="{FF2B5EF4-FFF2-40B4-BE49-F238E27FC236}">
              <a16:creationId xmlns:a16="http://schemas.microsoft.com/office/drawing/2014/main" id="{00000000-0008-0000-0600-00003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a:extLst>
            <a:ext uri="{FF2B5EF4-FFF2-40B4-BE49-F238E27FC236}">
              <a16:creationId xmlns:a16="http://schemas.microsoft.com/office/drawing/2014/main" id="{00000000-0008-0000-0600-00003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a:extLst>
            <a:ext uri="{FF2B5EF4-FFF2-40B4-BE49-F238E27FC236}">
              <a16:creationId xmlns:a16="http://schemas.microsoft.com/office/drawing/2014/main" id="{00000000-0008-0000-0600-00004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a:extLst>
            <a:ext uri="{FF2B5EF4-FFF2-40B4-BE49-F238E27FC236}">
              <a16:creationId xmlns:a16="http://schemas.microsoft.com/office/drawing/2014/main" id="{00000000-0008-0000-0600-00004D020000}"/>
            </a:ext>
          </a:extLst>
        </xdr:cNvPr>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a:extLst>
            <a:ext uri="{FF2B5EF4-FFF2-40B4-BE49-F238E27FC236}">
              <a16:creationId xmlns:a16="http://schemas.microsoft.com/office/drawing/2014/main" id="{00000000-0008-0000-0600-00004E020000}"/>
            </a:ext>
          </a:extLst>
        </xdr:cNvPr>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a:extLst>
            <a:ext uri="{FF2B5EF4-FFF2-40B4-BE49-F238E27FC236}">
              <a16:creationId xmlns:a16="http://schemas.microsoft.com/office/drawing/2014/main" id="{00000000-0008-0000-0600-00004F020000}"/>
            </a:ext>
          </a:extLst>
        </xdr:cNvPr>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73</xdr:row>
      <xdr:rowOff>154153</xdr:rowOff>
    </xdr:from>
    <xdr:to>
      <xdr:col>23</xdr:col>
      <xdr:colOff>517525</xdr:colOff>
      <xdr:row>74</xdr:row>
      <xdr:rowOff>140780</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flipV="1">
          <a:off x="15481300" y="12670003"/>
          <a:ext cx="8382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164254</xdr:rowOff>
    </xdr:from>
    <xdr:ext cx="534377" cy="259045"/>
    <xdr:sp macro="" textlink="">
      <xdr:nvSpPr>
        <xdr:cNvPr id="594" name="公債費平均値テキスト">
          <a:extLst>
            <a:ext uri="{FF2B5EF4-FFF2-40B4-BE49-F238E27FC236}">
              <a16:creationId xmlns:a16="http://schemas.microsoft.com/office/drawing/2014/main" id="{00000000-0008-0000-0600-000052020000}"/>
            </a:ext>
          </a:extLst>
        </xdr:cNvPr>
        <xdr:cNvSpPr txBox="1"/>
      </xdr:nvSpPr>
      <xdr:spPr>
        <a:xfrm>
          <a:off x="16370300" y="12851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a:extLst>
            <a:ext uri="{FF2B5EF4-FFF2-40B4-BE49-F238E27FC236}">
              <a16:creationId xmlns:a16="http://schemas.microsoft.com/office/drawing/2014/main" id="{00000000-0008-0000-0600-000053020000}"/>
            </a:ext>
          </a:extLst>
        </xdr:cNvPr>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74</xdr:row>
      <xdr:rowOff>140780</xdr:rowOff>
    </xdr:from>
    <xdr:to>
      <xdr:col>22</xdr:col>
      <xdr:colOff>365125</xdr:colOff>
      <xdr:row>74</xdr:row>
      <xdr:rowOff>155156</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flipV="1">
          <a:off x="14592300" y="12828080"/>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a:extLst>
            <a:ext uri="{FF2B5EF4-FFF2-40B4-BE49-F238E27FC236}">
              <a16:creationId xmlns:a16="http://schemas.microsoft.com/office/drawing/2014/main" id="{00000000-0008-0000-0600-000055020000}"/>
            </a:ext>
          </a:extLst>
        </xdr:cNvPr>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29391</xdr:rowOff>
    </xdr:from>
    <xdr:ext cx="534377"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214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74</xdr:row>
      <xdr:rowOff>147218</xdr:rowOff>
    </xdr:from>
    <xdr:to>
      <xdr:col>21</xdr:col>
      <xdr:colOff>161925</xdr:colOff>
      <xdr:row>74</xdr:row>
      <xdr:rowOff>155156</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3703300" y="12834518"/>
          <a:ext cx="889000" cy="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a:extLst>
            <a:ext uri="{FF2B5EF4-FFF2-40B4-BE49-F238E27FC236}">
              <a16:creationId xmlns:a16="http://schemas.microsoft.com/office/drawing/2014/main" id="{00000000-0008-0000-0600-000058020000}"/>
            </a:ext>
          </a:extLst>
        </xdr:cNvPr>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31436</xdr:rowOff>
    </xdr:from>
    <xdr:ext cx="534377"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325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127026</xdr:rowOff>
    </xdr:from>
    <xdr:to>
      <xdr:col>19</xdr:col>
      <xdr:colOff>644525</xdr:colOff>
      <xdr:row>74</xdr:row>
      <xdr:rowOff>147218</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814300" y="12814326"/>
          <a:ext cx="889000" cy="2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a:extLst>
            <a:ext uri="{FF2B5EF4-FFF2-40B4-BE49-F238E27FC236}">
              <a16:creationId xmlns:a16="http://schemas.microsoft.com/office/drawing/2014/main" id="{00000000-0008-0000-0600-00005B020000}"/>
            </a:ext>
          </a:extLst>
        </xdr:cNvPr>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29621</xdr:rowOff>
    </xdr:from>
    <xdr:ext cx="534377"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3436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a:extLst>
            <a:ext uri="{FF2B5EF4-FFF2-40B4-BE49-F238E27FC236}">
              <a16:creationId xmlns:a16="http://schemas.microsoft.com/office/drawing/2014/main" id="{00000000-0008-0000-0600-00005D020000}"/>
            </a:ext>
          </a:extLst>
        </xdr:cNvPr>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15042</xdr:rowOff>
    </xdr:from>
    <xdr:ext cx="534377"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547111" y="1304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73</xdr:row>
      <xdr:rowOff>103353</xdr:rowOff>
    </xdr:from>
    <xdr:to>
      <xdr:col>23</xdr:col>
      <xdr:colOff>568325</xdr:colOff>
      <xdr:row>74</xdr:row>
      <xdr:rowOff>33503</xdr:rowOff>
    </xdr:to>
    <xdr:sp macro="" textlink="">
      <xdr:nvSpPr>
        <xdr:cNvPr id="612" name="円/楕円 611">
          <a:extLst>
            <a:ext uri="{FF2B5EF4-FFF2-40B4-BE49-F238E27FC236}">
              <a16:creationId xmlns:a16="http://schemas.microsoft.com/office/drawing/2014/main" id="{00000000-0008-0000-0600-000064020000}"/>
            </a:ext>
          </a:extLst>
        </xdr:cNvPr>
        <xdr:cNvSpPr/>
      </xdr:nvSpPr>
      <xdr:spPr>
        <a:xfrm>
          <a:off x="16268700" y="126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72</xdr:row>
      <xdr:rowOff>126230</xdr:rowOff>
    </xdr:from>
    <xdr:ext cx="534377" cy="259045"/>
    <xdr:sp macro="" textlink="">
      <xdr:nvSpPr>
        <xdr:cNvPr id="613" name="公債費該当値テキスト">
          <a:extLst>
            <a:ext uri="{FF2B5EF4-FFF2-40B4-BE49-F238E27FC236}">
              <a16:creationId xmlns:a16="http://schemas.microsoft.com/office/drawing/2014/main" id="{00000000-0008-0000-0600-000065020000}"/>
            </a:ext>
          </a:extLst>
        </xdr:cNvPr>
        <xdr:cNvSpPr txBox="1"/>
      </xdr:nvSpPr>
      <xdr:spPr>
        <a:xfrm>
          <a:off x="16370300" y="1247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72,362</a:t>
          </a:r>
          <a:endParaRPr kumimoji="1" lang="ja-JP" altLang="en-US" sz="1000" b="1">
            <a:solidFill>
              <a:srgbClr val="FF0000"/>
            </a:solidFill>
            <a:latin typeface="ＭＳ Ｐゴシック"/>
          </a:endParaRPr>
        </a:p>
      </xdr:txBody>
    </xdr:sp>
    <xdr:clientData/>
  </xdr:oneCellAnchor>
  <xdr:twoCellAnchor>
    <xdr:from>
      <xdr:col>22</xdr:col>
      <xdr:colOff>314325</xdr:colOff>
      <xdr:row>74</xdr:row>
      <xdr:rowOff>89980</xdr:rowOff>
    </xdr:from>
    <xdr:to>
      <xdr:col>22</xdr:col>
      <xdr:colOff>415925</xdr:colOff>
      <xdr:row>75</xdr:row>
      <xdr:rowOff>20130</xdr:rowOff>
    </xdr:to>
    <xdr:sp macro="" textlink="">
      <xdr:nvSpPr>
        <xdr:cNvPr id="614" name="円/楕円 613">
          <a:extLst>
            <a:ext uri="{FF2B5EF4-FFF2-40B4-BE49-F238E27FC236}">
              <a16:creationId xmlns:a16="http://schemas.microsoft.com/office/drawing/2014/main" id="{00000000-0008-0000-0600-000066020000}"/>
            </a:ext>
          </a:extLst>
        </xdr:cNvPr>
        <xdr:cNvSpPr/>
      </xdr:nvSpPr>
      <xdr:spPr>
        <a:xfrm>
          <a:off x="15430500" y="127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36657</xdr:rowOff>
    </xdr:from>
    <xdr:ext cx="534377"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214111" y="125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59,915</a:t>
          </a:r>
          <a:endParaRPr kumimoji="1" lang="ja-JP" altLang="en-US" sz="1000" b="1">
            <a:solidFill>
              <a:srgbClr val="FF0000"/>
            </a:solidFill>
            <a:latin typeface="ＭＳ Ｐゴシック"/>
          </a:endParaRPr>
        </a:p>
      </xdr:txBody>
    </xdr:sp>
    <xdr:clientData/>
  </xdr:oneCellAnchor>
  <xdr:twoCellAnchor>
    <xdr:from>
      <xdr:col>21</xdr:col>
      <xdr:colOff>111125</xdr:colOff>
      <xdr:row>74</xdr:row>
      <xdr:rowOff>104356</xdr:rowOff>
    </xdr:from>
    <xdr:to>
      <xdr:col>21</xdr:col>
      <xdr:colOff>212725</xdr:colOff>
      <xdr:row>75</xdr:row>
      <xdr:rowOff>34506</xdr:rowOff>
    </xdr:to>
    <xdr:sp macro="" textlink="">
      <xdr:nvSpPr>
        <xdr:cNvPr id="616" name="円/楕円 615">
          <a:extLst>
            <a:ext uri="{FF2B5EF4-FFF2-40B4-BE49-F238E27FC236}">
              <a16:creationId xmlns:a16="http://schemas.microsoft.com/office/drawing/2014/main" id="{00000000-0008-0000-0600-000068020000}"/>
            </a:ext>
          </a:extLst>
        </xdr:cNvPr>
        <xdr:cNvSpPr/>
      </xdr:nvSpPr>
      <xdr:spPr>
        <a:xfrm>
          <a:off x="14541500" y="1279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51033</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4325111" y="1256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58,783</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96418</xdr:rowOff>
    </xdr:from>
    <xdr:to>
      <xdr:col>20</xdr:col>
      <xdr:colOff>9525</xdr:colOff>
      <xdr:row>75</xdr:row>
      <xdr:rowOff>26568</xdr:rowOff>
    </xdr:to>
    <xdr:sp macro="" textlink="">
      <xdr:nvSpPr>
        <xdr:cNvPr id="618" name="円/楕円 617">
          <a:extLst>
            <a:ext uri="{FF2B5EF4-FFF2-40B4-BE49-F238E27FC236}">
              <a16:creationId xmlns:a16="http://schemas.microsoft.com/office/drawing/2014/main" id="{00000000-0008-0000-0600-00006A020000}"/>
            </a:ext>
          </a:extLst>
        </xdr:cNvPr>
        <xdr:cNvSpPr/>
      </xdr:nvSpPr>
      <xdr:spPr>
        <a:xfrm>
          <a:off x="13652500" y="1278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43095</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3436111" y="1255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59,408</a:t>
          </a:r>
          <a:endParaRPr kumimoji="1" lang="ja-JP" altLang="en-US" sz="1000" b="1">
            <a:solidFill>
              <a:srgbClr val="FF0000"/>
            </a:solidFill>
            <a:latin typeface="ＭＳ Ｐゴシック"/>
          </a:endParaRPr>
        </a:p>
      </xdr:txBody>
    </xdr:sp>
    <xdr:clientData/>
  </xdr:oneCellAnchor>
  <xdr:twoCellAnchor>
    <xdr:from>
      <xdr:col>18</xdr:col>
      <xdr:colOff>390525</xdr:colOff>
      <xdr:row>74</xdr:row>
      <xdr:rowOff>76226</xdr:rowOff>
    </xdr:from>
    <xdr:to>
      <xdr:col>18</xdr:col>
      <xdr:colOff>492125</xdr:colOff>
      <xdr:row>75</xdr:row>
      <xdr:rowOff>6376</xdr:rowOff>
    </xdr:to>
    <xdr:sp macro="" textlink="">
      <xdr:nvSpPr>
        <xdr:cNvPr id="620" name="円/楕円 619">
          <a:extLst>
            <a:ext uri="{FF2B5EF4-FFF2-40B4-BE49-F238E27FC236}">
              <a16:creationId xmlns:a16="http://schemas.microsoft.com/office/drawing/2014/main" id="{00000000-0008-0000-0600-00006C020000}"/>
            </a:ext>
          </a:extLst>
        </xdr:cNvPr>
        <xdr:cNvSpPr/>
      </xdr:nvSpPr>
      <xdr:spPr>
        <a:xfrm>
          <a:off x="12763500" y="1276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22903</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2547111" y="1253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60,998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a:extLst>
            <a:ext uri="{FF2B5EF4-FFF2-40B4-BE49-F238E27FC236}">
              <a16:creationId xmlns:a16="http://schemas.microsoft.com/office/drawing/2014/main" id="{00000000-0008-0000-0600-00006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a:extLst>
            <a:ext uri="{FF2B5EF4-FFF2-40B4-BE49-F238E27FC236}">
              <a16:creationId xmlns:a16="http://schemas.microsoft.com/office/drawing/2014/main" id="{00000000-0008-0000-0600-00006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a:extLst>
            <a:ext uri="{FF2B5EF4-FFF2-40B4-BE49-F238E27FC236}">
              <a16:creationId xmlns:a16="http://schemas.microsoft.com/office/drawing/2014/main" id="{00000000-0008-0000-0600-00007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a:extLst>
            <a:ext uri="{FF2B5EF4-FFF2-40B4-BE49-F238E27FC236}">
              <a16:creationId xmlns:a16="http://schemas.microsoft.com/office/drawing/2014/main" id="{00000000-0008-0000-0600-00007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a:extLst>
            <a:ext uri="{FF2B5EF4-FFF2-40B4-BE49-F238E27FC236}">
              <a16:creationId xmlns:a16="http://schemas.microsoft.com/office/drawing/2014/main" id="{00000000-0008-0000-0600-00007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a:extLst>
            <a:ext uri="{FF2B5EF4-FFF2-40B4-BE49-F238E27FC236}">
              <a16:creationId xmlns:a16="http://schemas.microsoft.com/office/drawing/2014/main" id="{00000000-0008-0000-0600-00007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a:extLst>
            <a:ext uri="{FF2B5EF4-FFF2-40B4-BE49-F238E27FC236}">
              <a16:creationId xmlns:a16="http://schemas.microsoft.com/office/drawing/2014/main" id="{00000000-0008-0000-0600-00007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a:extLst>
            <a:ext uri="{FF2B5EF4-FFF2-40B4-BE49-F238E27FC236}">
              <a16:creationId xmlns:a16="http://schemas.microsoft.com/office/drawing/2014/main" id="{00000000-0008-0000-0600-00007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a:extLst>
            <a:ext uri="{FF2B5EF4-FFF2-40B4-BE49-F238E27FC236}">
              <a16:creationId xmlns:a16="http://schemas.microsoft.com/office/drawing/2014/main" id="{00000000-0008-0000-0600-00008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a:extLst>
            <a:ext uri="{FF2B5EF4-FFF2-40B4-BE49-F238E27FC236}">
              <a16:creationId xmlns:a16="http://schemas.microsoft.com/office/drawing/2014/main" id="{00000000-0008-0000-0600-000086020000}"/>
            </a:ext>
          </a:extLst>
        </xdr:cNvPr>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a:extLst>
            <a:ext uri="{FF2B5EF4-FFF2-40B4-BE49-F238E27FC236}">
              <a16:creationId xmlns:a16="http://schemas.microsoft.com/office/drawing/2014/main" id="{00000000-0008-0000-0600-000087020000}"/>
            </a:ext>
          </a:extLst>
        </xdr:cNvPr>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a:extLst>
            <a:ext uri="{FF2B5EF4-FFF2-40B4-BE49-F238E27FC236}">
              <a16:creationId xmlns:a16="http://schemas.microsoft.com/office/drawing/2014/main" id="{00000000-0008-0000-0600-000088020000}"/>
            </a:ext>
          </a:extLst>
        </xdr:cNvPr>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119207</xdr:rowOff>
    </xdr:from>
    <xdr:to>
      <xdr:col>23</xdr:col>
      <xdr:colOff>517525</xdr:colOff>
      <xdr:row>98</xdr:row>
      <xdr:rowOff>168557</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5481300" y="16749857"/>
          <a:ext cx="838200" cy="22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a:extLst>
            <a:ext uri="{FF2B5EF4-FFF2-40B4-BE49-F238E27FC236}">
              <a16:creationId xmlns:a16="http://schemas.microsoft.com/office/drawing/2014/main" id="{00000000-0008-0000-0600-00008B020000}"/>
            </a:ext>
          </a:extLst>
        </xdr:cNvPr>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a:extLst>
            <a:ext uri="{FF2B5EF4-FFF2-40B4-BE49-F238E27FC236}">
              <a16:creationId xmlns:a16="http://schemas.microsoft.com/office/drawing/2014/main" id="{00000000-0008-0000-0600-00008C020000}"/>
            </a:ext>
          </a:extLst>
        </xdr:cNvPr>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119207</xdr:rowOff>
    </xdr:from>
    <xdr:to>
      <xdr:col>22</xdr:col>
      <xdr:colOff>365125</xdr:colOff>
      <xdr:row>98</xdr:row>
      <xdr:rowOff>116875</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flipV="1">
          <a:off x="14592300" y="16749857"/>
          <a:ext cx="889000" cy="16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a:extLst>
            <a:ext uri="{FF2B5EF4-FFF2-40B4-BE49-F238E27FC236}">
              <a16:creationId xmlns:a16="http://schemas.microsoft.com/office/drawing/2014/main" id="{00000000-0008-0000-0600-00008E020000}"/>
            </a:ext>
          </a:extLst>
        </xdr:cNvPr>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20544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6994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116875</xdr:rowOff>
    </xdr:from>
    <xdr:to>
      <xdr:col>21</xdr:col>
      <xdr:colOff>161925</xdr:colOff>
      <xdr:row>99</xdr:row>
      <xdr:rowOff>13337</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flipV="1">
          <a:off x="13703300" y="16918975"/>
          <a:ext cx="889000" cy="6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a:extLst>
            <a:ext uri="{FF2B5EF4-FFF2-40B4-BE49-F238E27FC236}">
              <a16:creationId xmlns:a16="http://schemas.microsoft.com/office/drawing/2014/main" id="{00000000-0008-0000-0600-000091020000}"/>
            </a:ext>
          </a:extLst>
        </xdr:cNvPr>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10775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69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4677</xdr:rowOff>
    </xdr:from>
    <xdr:to>
      <xdr:col>19</xdr:col>
      <xdr:colOff>644525</xdr:colOff>
      <xdr:row>99</xdr:row>
      <xdr:rowOff>13337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814300" y="16978227"/>
          <a:ext cx="889000" cy="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a:extLst>
            <a:ext uri="{FF2B5EF4-FFF2-40B4-BE49-F238E27FC236}">
              <a16:creationId xmlns:a16="http://schemas.microsoft.com/office/drawing/2014/main" id="{00000000-0008-0000-0600-000094020000}"/>
            </a:ext>
          </a:extLst>
        </xdr:cNvPr>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a:extLst>
            <a:ext uri="{FF2B5EF4-FFF2-40B4-BE49-F238E27FC236}">
              <a16:creationId xmlns:a16="http://schemas.microsoft.com/office/drawing/2014/main" id="{00000000-0008-0000-0600-000096020000}"/>
            </a:ext>
          </a:extLst>
        </xdr:cNvPr>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50824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668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117757</xdr:rowOff>
    </xdr:from>
    <xdr:to>
      <xdr:col>23</xdr:col>
      <xdr:colOff>568325</xdr:colOff>
      <xdr:row>99</xdr:row>
      <xdr:rowOff>47907</xdr:rowOff>
    </xdr:to>
    <xdr:sp macro="" textlink="">
      <xdr:nvSpPr>
        <xdr:cNvPr id="669" name="円/楕円 668">
          <a:extLst>
            <a:ext uri="{FF2B5EF4-FFF2-40B4-BE49-F238E27FC236}">
              <a16:creationId xmlns:a16="http://schemas.microsoft.com/office/drawing/2014/main" id="{00000000-0008-0000-0600-00009D020000}"/>
            </a:ext>
          </a:extLst>
        </xdr:cNvPr>
        <xdr:cNvSpPr/>
      </xdr:nvSpPr>
      <xdr:spPr>
        <a:xfrm>
          <a:off x="16268700" y="1691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57817</xdr:rowOff>
    </xdr:from>
    <xdr:ext cx="534377" cy="259045"/>
    <xdr:sp macro="" textlink="">
      <xdr:nvSpPr>
        <xdr:cNvPr id="670" name="積立金該当値テキスト">
          <a:extLst>
            <a:ext uri="{FF2B5EF4-FFF2-40B4-BE49-F238E27FC236}">
              <a16:creationId xmlns:a16="http://schemas.microsoft.com/office/drawing/2014/main" id="{00000000-0008-0000-0600-00009E020000}"/>
            </a:ext>
          </a:extLst>
        </xdr:cNvPr>
        <xdr:cNvSpPr txBox="1"/>
      </xdr:nvSpPr>
      <xdr:spPr>
        <a:xfrm>
          <a:off x="16370300" y="168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12,426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68407</xdr:rowOff>
    </xdr:from>
    <xdr:to>
      <xdr:col>22</xdr:col>
      <xdr:colOff>415925</xdr:colOff>
      <xdr:row>97</xdr:row>
      <xdr:rowOff>170007</xdr:rowOff>
    </xdr:to>
    <xdr:sp macro="" textlink="">
      <xdr:nvSpPr>
        <xdr:cNvPr id="671" name="円/楕円 670">
          <a:extLst>
            <a:ext uri="{FF2B5EF4-FFF2-40B4-BE49-F238E27FC236}">
              <a16:creationId xmlns:a16="http://schemas.microsoft.com/office/drawing/2014/main" id="{00000000-0008-0000-0600-00009F020000}"/>
            </a:ext>
          </a:extLst>
        </xdr:cNvPr>
        <xdr:cNvSpPr/>
      </xdr:nvSpPr>
      <xdr:spPr>
        <a:xfrm>
          <a:off x="15430500" y="1669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15084</xdr:rowOff>
    </xdr:from>
    <xdr:ext cx="534377"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214111" y="1647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70,379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66075</xdr:rowOff>
    </xdr:from>
    <xdr:to>
      <xdr:col>21</xdr:col>
      <xdr:colOff>212725</xdr:colOff>
      <xdr:row>98</xdr:row>
      <xdr:rowOff>167675</xdr:rowOff>
    </xdr:to>
    <xdr:sp macro="" textlink="">
      <xdr:nvSpPr>
        <xdr:cNvPr id="673" name="円/楕円 672">
          <a:extLst>
            <a:ext uri="{FF2B5EF4-FFF2-40B4-BE49-F238E27FC236}">
              <a16:creationId xmlns:a16="http://schemas.microsoft.com/office/drawing/2014/main" id="{00000000-0008-0000-0600-0000A1020000}"/>
            </a:ext>
          </a:extLst>
        </xdr:cNvPr>
        <xdr:cNvSpPr/>
      </xdr:nvSpPr>
      <xdr:spPr>
        <a:xfrm>
          <a:off x="14541500" y="1686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12752</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4325111" y="1664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25,991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133987</xdr:rowOff>
    </xdr:from>
    <xdr:to>
      <xdr:col>20</xdr:col>
      <xdr:colOff>9525</xdr:colOff>
      <xdr:row>99</xdr:row>
      <xdr:rowOff>64137</xdr:rowOff>
    </xdr:to>
    <xdr:sp macro="" textlink="">
      <xdr:nvSpPr>
        <xdr:cNvPr id="675" name="円/楕円 674">
          <a:extLst>
            <a:ext uri="{FF2B5EF4-FFF2-40B4-BE49-F238E27FC236}">
              <a16:creationId xmlns:a16="http://schemas.microsoft.com/office/drawing/2014/main" id="{00000000-0008-0000-0600-0000A3020000}"/>
            </a:ext>
          </a:extLst>
        </xdr:cNvPr>
        <xdr:cNvSpPr/>
      </xdr:nvSpPr>
      <xdr:spPr>
        <a:xfrm>
          <a:off x="13652500" y="1693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55264</xdr:rowOff>
    </xdr:from>
    <xdr:ext cx="469744"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3468427" y="17028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8,166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125327</xdr:rowOff>
    </xdr:from>
    <xdr:to>
      <xdr:col>18</xdr:col>
      <xdr:colOff>492125</xdr:colOff>
      <xdr:row>99</xdr:row>
      <xdr:rowOff>55477</xdr:rowOff>
    </xdr:to>
    <xdr:sp macro="" textlink="">
      <xdr:nvSpPr>
        <xdr:cNvPr id="677" name="円/楕円 676">
          <a:extLst>
            <a:ext uri="{FF2B5EF4-FFF2-40B4-BE49-F238E27FC236}">
              <a16:creationId xmlns:a16="http://schemas.microsoft.com/office/drawing/2014/main" id="{00000000-0008-0000-0600-0000A5020000}"/>
            </a:ext>
          </a:extLst>
        </xdr:cNvPr>
        <xdr:cNvSpPr/>
      </xdr:nvSpPr>
      <xdr:spPr>
        <a:xfrm>
          <a:off x="12763500" y="1692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46604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2547111" y="1702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a:extLst>
            <a:ext uri="{FF2B5EF4-FFF2-40B4-BE49-F238E27FC236}">
              <a16:creationId xmlns:a16="http://schemas.microsoft.com/office/drawing/2014/main" id="{00000000-0008-0000-0600-0000A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a:extLst>
            <a:ext uri="{FF2B5EF4-FFF2-40B4-BE49-F238E27FC236}">
              <a16:creationId xmlns:a16="http://schemas.microsoft.com/office/drawing/2014/main" id="{00000000-0008-0000-0600-0000A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a:extLst>
            <a:ext uri="{FF2B5EF4-FFF2-40B4-BE49-F238E27FC236}">
              <a16:creationId xmlns:a16="http://schemas.microsoft.com/office/drawing/2014/main" id="{00000000-0008-0000-0600-0000A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a:extLst>
            <a:ext uri="{FF2B5EF4-FFF2-40B4-BE49-F238E27FC236}">
              <a16:creationId xmlns:a16="http://schemas.microsoft.com/office/drawing/2014/main" id="{00000000-0008-0000-0600-0000A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a:extLst>
            <a:ext uri="{FF2B5EF4-FFF2-40B4-BE49-F238E27FC236}">
              <a16:creationId xmlns:a16="http://schemas.microsoft.com/office/drawing/2014/main" id="{00000000-0008-0000-0600-0000A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a:extLst>
            <a:ext uri="{FF2B5EF4-FFF2-40B4-BE49-F238E27FC236}">
              <a16:creationId xmlns:a16="http://schemas.microsoft.com/office/drawing/2014/main" id="{00000000-0008-0000-0600-0000A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a:extLst>
            <a:ext uri="{FF2B5EF4-FFF2-40B4-BE49-F238E27FC236}">
              <a16:creationId xmlns:a16="http://schemas.microsoft.com/office/drawing/2014/main" id="{00000000-0008-0000-0600-0000A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a:extLst>
            <a:ext uri="{FF2B5EF4-FFF2-40B4-BE49-F238E27FC236}">
              <a16:creationId xmlns:a16="http://schemas.microsoft.com/office/drawing/2014/main" id="{00000000-0008-0000-0600-0000A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a:extLst>
            <a:ext uri="{FF2B5EF4-FFF2-40B4-BE49-F238E27FC236}">
              <a16:creationId xmlns:a16="http://schemas.microsoft.com/office/drawing/2014/main" id="{00000000-0008-0000-0600-0000B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a:extLst>
            <a:ext uri="{FF2B5EF4-FFF2-40B4-BE49-F238E27FC236}">
              <a16:creationId xmlns:a16="http://schemas.microsoft.com/office/drawing/2014/main" id="{00000000-0008-0000-0600-0000BB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a:extLst>
            <a:ext uri="{FF2B5EF4-FFF2-40B4-BE49-F238E27FC236}">
              <a16:creationId xmlns:a16="http://schemas.microsoft.com/office/drawing/2014/main" id="{00000000-0008-0000-0600-0000BD020000}"/>
            </a:ext>
          </a:extLst>
        </xdr:cNvPr>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37</xdr:row>
      <xdr:rowOff>47003</xdr:rowOff>
    </xdr:from>
    <xdr:to>
      <xdr:col>32</xdr:col>
      <xdr:colOff>187325</xdr:colOff>
      <xdr:row>37</xdr:row>
      <xdr:rowOff>63691</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21323300" y="6390653"/>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19492</xdr:rowOff>
    </xdr:from>
    <xdr:ext cx="469744" cy="259045"/>
    <xdr:sp macro="" textlink="">
      <xdr:nvSpPr>
        <xdr:cNvPr id="704" name="投資及び出資金平均値テキスト">
          <a:extLst>
            <a:ext uri="{FF2B5EF4-FFF2-40B4-BE49-F238E27FC236}">
              <a16:creationId xmlns:a16="http://schemas.microsoft.com/office/drawing/2014/main" id="{00000000-0008-0000-0600-0000C0020000}"/>
            </a:ext>
          </a:extLst>
        </xdr:cNvPr>
        <xdr:cNvSpPr txBox="1"/>
      </xdr:nvSpPr>
      <xdr:spPr>
        <a:xfrm>
          <a:off x="22212300" y="63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a:extLst>
            <a:ext uri="{FF2B5EF4-FFF2-40B4-BE49-F238E27FC236}">
              <a16:creationId xmlns:a16="http://schemas.microsoft.com/office/drawing/2014/main" id="{00000000-0008-0000-0600-0000C1020000}"/>
            </a:ext>
          </a:extLst>
        </xdr:cNvPr>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37</xdr:row>
      <xdr:rowOff>63691</xdr:rowOff>
    </xdr:from>
    <xdr:to>
      <xdr:col>31</xdr:col>
      <xdr:colOff>34925</xdr:colOff>
      <xdr:row>38</xdr:row>
      <xdr:rowOff>7226</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flipV="1">
          <a:off x="20434300" y="6407341"/>
          <a:ext cx="889000" cy="11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a:extLst>
            <a:ext uri="{FF2B5EF4-FFF2-40B4-BE49-F238E27FC236}">
              <a16:creationId xmlns:a16="http://schemas.microsoft.com/office/drawing/2014/main" id="{00000000-0008-0000-0600-0000C3020000}"/>
            </a:ext>
          </a:extLst>
        </xdr:cNvPr>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167626</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21088427" y="6511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7226</xdr:rowOff>
    </xdr:from>
    <xdr:to>
      <xdr:col>29</xdr:col>
      <xdr:colOff>517525</xdr:colOff>
      <xdr:row>38</xdr:row>
      <xdr:rowOff>10027</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flipV="1">
          <a:off x="19545300" y="6522326"/>
          <a:ext cx="889000" cy="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a:extLst>
            <a:ext uri="{FF2B5EF4-FFF2-40B4-BE49-F238E27FC236}">
              <a16:creationId xmlns:a16="http://schemas.microsoft.com/office/drawing/2014/main" id="{00000000-0008-0000-0600-0000C6020000}"/>
            </a:ext>
          </a:extLst>
        </xdr:cNvPr>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10027</xdr:rowOff>
    </xdr:from>
    <xdr:to>
      <xdr:col>28</xdr:col>
      <xdr:colOff>314325</xdr:colOff>
      <xdr:row>38</xdr:row>
      <xdr:rowOff>13284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flipV="1">
          <a:off x="18656300" y="6525127"/>
          <a:ext cx="889000" cy="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a:extLst>
            <a:ext uri="{FF2B5EF4-FFF2-40B4-BE49-F238E27FC236}">
              <a16:creationId xmlns:a16="http://schemas.microsoft.com/office/drawing/2014/main" id="{00000000-0008-0000-0600-0000C9020000}"/>
            </a:ext>
          </a:extLst>
        </xdr:cNvPr>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a:extLst>
            <a:ext uri="{FF2B5EF4-FFF2-40B4-BE49-F238E27FC236}">
              <a16:creationId xmlns:a16="http://schemas.microsoft.com/office/drawing/2014/main" id="{00000000-0008-0000-0600-0000CB020000}"/>
            </a:ext>
          </a:extLst>
        </xdr:cNvPr>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36</xdr:row>
      <xdr:rowOff>167653</xdr:rowOff>
    </xdr:from>
    <xdr:to>
      <xdr:col>32</xdr:col>
      <xdr:colOff>238125</xdr:colOff>
      <xdr:row>37</xdr:row>
      <xdr:rowOff>97803</xdr:rowOff>
    </xdr:to>
    <xdr:sp macro="" textlink="">
      <xdr:nvSpPr>
        <xdr:cNvPr id="722" name="円/楕円 721">
          <a:extLst>
            <a:ext uri="{FF2B5EF4-FFF2-40B4-BE49-F238E27FC236}">
              <a16:creationId xmlns:a16="http://schemas.microsoft.com/office/drawing/2014/main" id="{00000000-0008-0000-0600-0000D2020000}"/>
            </a:ext>
          </a:extLst>
        </xdr:cNvPr>
        <xdr:cNvSpPr/>
      </xdr:nvSpPr>
      <xdr:spPr>
        <a:xfrm>
          <a:off x="22110700" y="633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36</xdr:row>
      <xdr:rowOff>19080</xdr:rowOff>
    </xdr:from>
    <xdr:ext cx="469744" cy="259045"/>
    <xdr:sp macro="" textlink="">
      <xdr:nvSpPr>
        <xdr:cNvPr id="723" name="投資及び出資金該当値テキスト">
          <a:extLst>
            <a:ext uri="{FF2B5EF4-FFF2-40B4-BE49-F238E27FC236}">
              <a16:creationId xmlns:a16="http://schemas.microsoft.com/office/drawing/2014/main" id="{00000000-0008-0000-0600-0000D3020000}"/>
            </a:ext>
          </a:extLst>
        </xdr:cNvPr>
        <xdr:cNvSpPr txBox="1"/>
      </xdr:nvSpPr>
      <xdr:spPr>
        <a:xfrm>
          <a:off x="22212300" y="619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2,622</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12891</xdr:rowOff>
    </xdr:from>
    <xdr:to>
      <xdr:col>31</xdr:col>
      <xdr:colOff>85725</xdr:colOff>
      <xdr:row>37</xdr:row>
      <xdr:rowOff>114491</xdr:rowOff>
    </xdr:to>
    <xdr:sp macro="" textlink="">
      <xdr:nvSpPr>
        <xdr:cNvPr id="724" name="円/楕円 723">
          <a:extLst>
            <a:ext uri="{FF2B5EF4-FFF2-40B4-BE49-F238E27FC236}">
              <a16:creationId xmlns:a16="http://schemas.microsoft.com/office/drawing/2014/main" id="{00000000-0008-0000-0600-0000D4020000}"/>
            </a:ext>
          </a:extLst>
        </xdr:cNvPr>
        <xdr:cNvSpPr/>
      </xdr:nvSpPr>
      <xdr:spPr>
        <a:xfrm>
          <a:off x="21272500" y="635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131018</xdr:rowOff>
    </xdr:from>
    <xdr:ext cx="469744"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21088427" y="613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127876</xdr:rowOff>
    </xdr:from>
    <xdr:to>
      <xdr:col>29</xdr:col>
      <xdr:colOff>568325</xdr:colOff>
      <xdr:row>38</xdr:row>
      <xdr:rowOff>58026</xdr:rowOff>
    </xdr:to>
    <xdr:sp macro="" textlink="">
      <xdr:nvSpPr>
        <xdr:cNvPr id="726" name="円/楕円 725">
          <a:extLst>
            <a:ext uri="{FF2B5EF4-FFF2-40B4-BE49-F238E27FC236}">
              <a16:creationId xmlns:a16="http://schemas.microsoft.com/office/drawing/2014/main" id="{00000000-0008-0000-0600-0000D6020000}"/>
            </a:ext>
          </a:extLst>
        </xdr:cNvPr>
        <xdr:cNvSpPr/>
      </xdr:nvSpPr>
      <xdr:spPr>
        <a:xfrm>
          <a:off x="20383500" y="64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49153</xdr:rowOff>
    </xdr:from>
    <xdr:ext cx="378565"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20245017" y="656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130677</xdr:rowOff>
    </xdr:from>
    <xdr:to>
      <xdr:col>28</xdr:col>
      <xdr:colOff>365125</xdr:colOff>
      <xdr:row>38</xdr:row>
      <xdr:rowOff>60827</xdr:rowOff>
    </xdr:to>
    <xdr:sp macro="" textlink="">
      <xdr:nvSpPr>
        <xdr:cNvPr id="728" name="円/楕円 727">
          <a:extLst>
            <a:ext uri="{FF2B5EF4-FFF2-40B4-BE49-F238E27FC236}">
              <a16:creationId xmlns:a16="http://schemas.microsoft.com/office/drawing/2014/main" id="{00000000-0008-0000-0600-0000D8020000}"/>
            </a:ext>
          </a:extLst>
        </xdr:cNvPr>
        <xdr:cNvSpPr/>
      </xdr:nvSpPr>
      <xdr:spPr>
        <a:xfrm>
          <a:off x="19494500" y="647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51954</xdr:rowOff>
    </xdr:from>
    <xdr:ext cx="378565"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9356017" y="65670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133934</xdr:rowOff>
    </xdr:from>
    <xdr:to>
      <xdr:col>27</xdr:col>
      <xdr:colOff>161925</xdr:colOff>
      <xdr:row>38</xdr:row>
      <xdr:rowOff>64084</xdr:rowOff>
    </xdr:to>
    <xdr:sp macro="" textlink="">
      <xdr:nvSpPr>
        <xdr:cNvPr id="730" name="円/楕円 729">
          <a:extLst>
            <a:ext uri="{FF2B5EF4-FFF2-40B4-BE49-F238E27FC236}">
              <a16:creationId xmlns:a16="http://schemas.microsoft.com/office/drawing/2014/main" id="{00000000-0008-0000-0600-0000DA020000}"/>
            </a:ext>
          </a:extLst>
        </xdr:cNvPr>
        <xdr:cNvSpPr/>
      </xdr:nvSpPr>
      <xdr:spPr>
        <a:xfrm>
          <a:off x="18605500" y="64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55211</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467017" y="6570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a:extLst>
            <a:ext uri="{FF2B5EF4-FFF2-40B4-BE49-F238E27FC236}">
              <a16:creationId xmlns:a16="http://schemas.microsoft.com/office/drawing/2014/main" id="{00000000-0008-0000-0600-0000D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a:extLst>
            <a:ext uri="{FF2B5EF4-FFF2-40B4-BE49-F238E27FC236}">
              <a16:creationId xmlns:a16="http://schemas.microsoft.com/office/drawing/2014/main" id="{00000000-0008-0000-0600-0000D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a:extLst>
            <a:ext uri="{FF2B5EF4-FFF2-40B4-BE49-F238E27FC236}">
              <a16:creationId xmlns:a16="http://schemas.microsoft.com/office/drawing/2014/main" id="{00000000-0008-0000-0600-0000E0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a:extLst>
            <a:ext uri="{FF2B5EF4-FFF2-40B4-BE49-F238E27FC236}">
              <a16:creationId xmlns:a16="http://schemas.microsoft.com/office/drawing/2014/main" id="{00000000-0008-0000-0600-0000E1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a:extLst>
            <a:ext uri="{FF2B5EF4-FFF2-40B4-BE49-F238E27FC236}">
              <a16:creationId xmlns:a16="http://schemas.microsoft.com/office/drawing/2014/main" id="{00000000-0008-0000-0600-0000E2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a:extLst>
            <a:ext uri="{FF2B5EF4-FFF2-40B4-BE49-F238E27FC236}">
              <a16:creationId xmlns:a16="http://schemas.microsoft.com/office/drawing/2014/main" id="{00000000-0008-0000-0600-0000E3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a:extLst>
            <a:ext uri="{FF2B5EF4-FFF2-40B4-BE49-F238E27FC236}">
              <a16:creationId xmlns:a16="http://schemas.microsoft.com/office/drawing/2014/main" id="{00000000-0008-0000-0600-0000F2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a:extLst>
            <a:ext uri="{FF2B5EF4-FFF2-40B4-BE49-F238E27FC236}">
              <a16:creationId xmlns:a16="http://schemas.microsoft.com/office/drawing/2014/main" id="{00000000-0008-0000-0600-0000F402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a:extLst>
            <a:ext uri="{FF2B5EF4-FFF2-40B4-BE49-F238E27FC236}">
              <a16:creationId xmlns:a16="http://schemas.microsoft.com/office/drawing/2014/main" id="{00000000-0008-0000-0600-0000F6020000}"/>
            </a:ext>
          </a:extLst>
        </xdr:cNvPr>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32982</xdr:rowOff>
    </xdr:from>
    <xdr:to>
      <xdr:col>32</xdr:col>
      <xdr:colOff>187325</xdr:colOff>
      <xdr:row>59</xdr:row>
      <xdr:rowOff>35916</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21323300" y="10148532"/>
          <a:ext cx="8382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110367</xdr:rowOff>
    </xdr:from>
    <xdr:ext cx="469744" cy="259045"/>
    <xdr:sp macro="" textlink="">
      <xdr:nvSpPr>
        <xdr:cNvPr id="761" name="貸付金平均値テキスト">
          <a:extLst>
            <a:ext uri="{FF2B5EF4-FFF2-40B4-BE49-F238E27FC236}">
              <a16:creationId xmlns:a16="http://schemas.microsoft.com/office/drawing/2014/main" id="{00000000-0008-0000-0600-0000F9020000}"/>
            </a:ext>
          </a:extLst>
        </xdr:cNvPr>
        <xdr:cNvSpPr txBox="1"/>
      </xdr:nvSpPr>
      <xdr:spPr>
        <a:xfrm>
          <a:off x="22212300" y="971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a:extLst>
            <a:ext uri="{FF2B5EF4-FFF2-40B4-BE49-F238E27FC236}">
              <a16:creationId xmlns:a16="http://schemas.microsoft.com/office/drawing/2014/main" id="{00000000-0008-0000-0600-0000FA020000}"/>
            </a:ext>
          </a:extLst>
        </xdr:cNvPr>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29934</xdr:rowOff>
    </xdr:from>
    <xdr:to>
      <xdr:col>31</xdr:col>
      <xdr:colOff>34925</xdr:colOff>
      <xdr:row>59</xdr:row>
      <xdr:rowOff>32982</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20434300" y="1014548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a:extLst>
            <a:ext uri="{FF2B5EF4-FFF2-40B4-BE49-F238E27FC236}">
              <a16:creationId xmlns:a16="http://schemas.microsoft.com/office/drawing/2014/main" id="{00000000-0008-0000-0600-0000FC020000}"/>
            </a:ext>
          </a:extLst>
        </xdr:cNvPr>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108767</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088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26581</xdr:rowOff>
    </xdr:from>
    <xdr:to>
      <xdr:col>29</xdr:col>
      <xdr:colOff>517525</xdr:colOff>
      <xdr:row>59</xdr:row>
      <xdr:rowOff>29934</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9545300" y="10142131"/>
          <a:ext cx="8890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a:extLst>
            <a:ext uri="{FF2B5EF4-FFF2-40B4-BE49-F238E27FC236}">
              <a16:creationId xmlns:a16="http://schemas.microsoft.com/office/drawing/2014/main" id="{00000000-0008-0000-0600-0000FF020000}"/>
            </a:ext>
          </a:extLst>
        </xdr:cNvPr>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38054</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24791</xdr:rowOff>
    </xdr:from>
    <xdr:to>
      <xdr:col>28</xdr:col>
      <xdr:colOff>314325</xdr:colOff>
      <xdr:row>59</xdr:row>
      <xdr:rowOff>26581</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656300" y="10140341"/>
          <a:ext cx="8890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a:extLst>
            <a:ext uri="{FF2B5EF4-FFF2-40B4-BE49-F238E27FC236}">
              <a16:creationId xmlns:a16="http://schemas.microsoft.com/office/drawing/2014/main" id="{00000000-0008-0000-0600-000002030000}"/>
            </a:ext>
          </a:extLst>
        </xdr:cNvPr>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43121</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a:extLst>
            <a:ext uri="{FF2B5EF4-FFF2-40B4-BE49-F238E27FC236}">
              <a16:creationId xmlns:a16="http://schemas.microsoft.com/office/drawing/2014/main" id="{00000000-0008-0000-0600-000004030000}"/>
            </a:ext>
          </a:extLst>
        </xdr:cNvPr>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16374</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7" y="961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156566</xdr:rowOff>
    </xdr:from>
    <xdr:to>
      <xdr:col>32</xdr:col>
      <xdr:colOff>238125</xdr:colOff>
      <xdr:row>59</xdr:row>
      <xdr:rowOff>86716</xdr:rowOff>
    </xdr:to>
    <xdr:sp macro="" textlink="">
      <xdr:nvSpPr>
        <xdr:cNvPr id="779" name="円/楕円 778">
          <a:extLst>
            <a:ext uri="{FF2B5EF4-FFF2-40B4-BE49-F238E27FC236}">
              <a16:creationId xmlns:a16="http://schemas.microsoft.com/office/drawing/2014/main" id="{00000000-0008-0000-0600-00000B030000}"/>
            </a:ext>
          </a:extLst>
        </xdr:cNvPr>
        <xdr:cNvSpPr/>
      </xdr:nvSpPr>
      <xdr:spPr>
        <a:xfrm>
          <a:off x="221107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71493</xdr:rowOff>
    </xdr:from>
    <xdr:ext cx="378565" cy="259045"/>
    <xdr:sp macro="" textlink="">
      <xdr:nvSpPr>
        <xdr:cNvPr id="780" name="貸付金該当値テキスト">
          <a:extLst>
            <a:ext uri="{FF2B5EF4-FFF2-40B4-BE49-F238E27FC236}">
              <a16:creationId xmlns:a16="http://schemas.microsoft.com/office/drawing/2014/main" id="{00000000-0008-0000-0600-00000C030000}"/>
            </a:ext>
          </a:extLst>
        </xdr:cNvPr>
        <xdr:cNvSpPr txBox="1"/>
      </xdr:nvSpPr>
      <xdr:spPr>
        <a:xfrm>
          <a:off x="22212300" y="10015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153632</xdr:rowOff>
    </xdr:from>
    <xdr:to>
      <xdr:col>31</xdr:col>
      <xdr:colOff>85725</xdr:colOff>
      <xdr:row>59</xdr:row>
      <xdr:rowOff>83782</xdr:rowOff>
    </xdr:to>
    <xdr:sp macro="" textlink="">
      <xdr:nvSpPr>
        <xdr:cNvPr id="781" name="円/楕円 780">
          <a:extLst>
            <a:ext uri="{FF2B5EF4-FFF2-40B4-BE49-F238E27FC236}">
              <a16:creationId xmlns:a16="http://schemas.microsoft.com/office/drawing/2014/main" id="{00000000-0008-0000-0600-00000D030000}"/>
            </a:ext>
          </a:extLst>
        </xdr:cNvPr>
        <xdr:cNvSpPr/>
      </xdr:nvSpPr>
      <xdr:spPr>
        <a:xfrm>
          <a:off x="21272500" y="1009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74909</xdr:rowOff>
    </xdr:from>
    <xdr:ext cx="378565"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21134017" y="10190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150584</xdr:rowOff>
    </xdr:from>
    <xdr:to>
      <xdr:col>29</xdr:col>
      <xdr:colOff>568325</xdr:colOff>
      <xdr:row>59</xdr:row>
      <xdr:rowOff>80734</xdr:rowOff>
    </xdr:to>
    <xdr:sp macro="" textlink="">
      <xdr:nvSpPr>
        <xdr:cNvPr id="783" name="円/楕円 782">
          <a:extLst>
            <a:ext uri="{FF2B5EF4-FFF2-40B4-BE49-F238E27FC236}">
              <a16:creationId xmlns:a16="http://schemas.microsoft.com/office/drawing/2014/main" id="{00000000-0008-0000-0600-00000F030000}"/>
            </a:ext>
          </a:extLst>
        </xdr:cNvPr>
        <xdr:cNvSpPr/>
      </xdr:nvSpPr>
      <xdr:spPr>
        <a:xfrm>
          <a:off x="20383500" y="1009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71861</xdr:rowOff>
    </xdr:from>
    <xdr:ext cx="378565"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20245017" y="1018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147231</xdr:rowOff>
    </xdr:from>
    <xdr:to>
      <xdr:col>28</xdr:col>
      <xdr:colOff>365125</xdr:colOff>
      <xdr:row>59</xdr:row>
      <xdr:rowOff>77381</xdr:rowOff>
    </xdr:to>
    <xdr:sp macro="" textlink="">
      <xdr:nvSpPr>
        <xdr:cNvPr id="785" name="円/楕円 784">
          <a:extLst>
            <a:ext uri="{FF2B5EF4-FFF2-40B4-BE49-F238E27FC236}">
              <a16:creationId xmlns:a16="http://schemas.microsoft.com/office/drawing/2014/main" id="{00000000-0008-0000-0600-000011030000}"/>
            </a:ext>
          </a:extLst>
        </xdr:cNvPr>
        <xdr:cNvSpPr/>
      </xdr:nvSpPr>
      <xdr:spPr>
        <a:xfrm>
          <a:off x="19494500" y="10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68508</xdr:rowOff>
    </xdr:from>
    <xdr:ext cx="378565"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9356017" y="10184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145441</xdr:rowOff>
    </xdr:from>
    <xdr:to>
      <xdr:col>27</xdr:col>
      <xdr:colOff>161925</xdr:colOff>
      <xdr:row>59</xdr:row>
      <xdr:rowOff>75591</xdr:rowOff>
    </xdr:to>
    <xdr:sp macro="" textlink="">
      <xdr:nvSpPr>
        <xdr:cNvPr id="787" name="円/楕円 786">
          <a:extLst>
            <a:ext uri="{FF2B5EF4-FFF2-40B4-BE49-F238E27FC236}">
              <a16:creationId xmlns:a16="http://schemas.microsoft.com/office/drawing/2014/main" id="{00000000-0008-0000-0600-000013030000}"/>
            </a:ext>
          </a:extLst>
        </xdr:cNvPr>
        <xdr:cNvSpPr/>
      </xdr:nvSpPr>
      <xdr:spPr>
        <a:xfrm>
          <a:off x="18605500" y="100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66718</xdr:rowOff>
    </xdr:from>
    <xdr:ext cx="378565"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467017" y="10182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a:extLst>
            <a:ext uri="{FF2B5EF4-FFF2-40B4-BE49-F238E27FC236}">
              <a16:creationId xmlns:a16="http://schemas.microsoft.com/office/drawing/2014/main" id="{00000000-0008-0000-0600-00001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a:extLst>
            <a:ext uri="{FF2B5EF4-FFF2-40B4-BE49-F238E27FC236}">
              <a16:creationId xmlns:a16="http://schemas.microsoft.com/office/drawing/2014/main" id="{00000000-0008-0000-0600-00001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a:extLst>
            <a:ext uri="{FF2B5EF4-FFF2-40B4-BE49-F238E27FC236}">
              <a16:creationId xmlns:a16="http://schemas.microsoft.com/office/drawing/2014/main" id="{00000000-0008-0000-0600-00001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a:extLst>
            <a:ext uri="{FF2B5EF4-FFF2-40B4-BE49-F238E27FC236}">
              <a16:creationId xmlns:a16="http://schemas.microsoft.com/office/drawing/2014/main" id="{00000000-0008-0000-0600-00001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a:extLst>
            <a:ext uri="{FF2B5EF4-FFF2-40B4-BE49-F238E27FC236}">
              <a16:creationId xmlns:a16="http://schemas.microsoft.com/office/drawing/2014/main" id="{00000000-0008-0000-0600-00001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a:extLst>
            <a:ext uri="{FF2B5EF4-FFF2-40B4-BE49-F238E27FC236}">
              <a16:creationId xmlns:a16="http://schemas.microsoft.com/office/drawing/2014/main" id="{00000000-0008-0000-0600-00001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a:extLst>
            <a:ext uri="{FF2B5EF4-FFF2-40B4-BE49-F238E27FC236}">
              <a16:creationId xmlns:a16="http://schemas.microsoft.com/office/drawing/2014/main" id="{00000000-0008-0000-0600-00002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a:extLst>
            <a:ext uri="{FF2B5EF4-FFF2-40B4-BE49-F238E27FC236}">
              <a16:creationId xmlns:a16="http://schemas.microsoft.com/office/drawing/2014/main" id="{00000000-0008-0000-0600-00002E030000}"/>
            </a:ext>
          </a:extLst>
        </xdr:cNvPr>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a:extLst>
            <a:ext uri="{FF2B5EF4-FFF2-40B4-BE49-F238E27FC236}">
              <a16:creationId xmlns:a16="http://schemas.microsoft.com/office/drawing/2014/main" id="{00000000-0008-0000-0600-000030030000}"/>
            </a:ext>
          </a:extLst>
        </xdr:cNvPr>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90456</xdr:rowOff>
    </xdr:from>
    <xdr:to>
      <xdr:col>32</xdr:col>
      <xdr:colOff>187325</xdr:colOff>
      <xdr:row>76</xdr:row>
      <xdr:rowOff>98361</xdr:rowOff>
    </xdr:to>
    <xdr:cxnSp macro="">
      <xdr:nvCxnSpPr>
        <xdr:cNvPr id="818" name="直線コネクタ 817">
          <a:extLst>
            <a:ext uri="{FF2B5EF4-FFF2-40B4-BE49-F238E27FC236}">
              <a16:creationId xmlns:a16="http://schemas.microsoft.com/office/drawing/2014/main" id="{00000000-0008-0000-0600-000032030000}"/>
            </a:ext>
          </a:extLst>
        </xdr:cNvPr>
        <xdr:cNvCxnSpPr/>
      </xdr:nvCxnSpPr>
      <xdr:spPr>
        <a:xfrm>
          <a:off x="21323300" y="13120656"/>
          <a:ext cx="8382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101166</xdr:rowOff>
    </xdr:from>
    <xdr:ext cx="534377" cy="259045"/>
    <xdr:sp macro="" textlink="">
      <xdr:nvSpPr>
        <xdr:cNvPr id="819" name="繰出金平均値テキスト">
          <a:extLst>
            <a:ext uri="{FF2B5EF4-FFF2-40B4-BE49-F238E27FC236}">
              <a16:creationId xmlns:a16="http://schemas.microsoft.com/office/drawing/2014/main" id="{00000000-0008-0000-0600-000033030000}"/>
            </a:ext>
          </a:extLst>
        </xdr:cNvPr>
        <xdr:cNvSpPr txBox="1"/>
      </xdr:nvSpPr>
      <xdr:spPr>
        <a:xfrm>
          <a:off x="22212300" y="12788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a:extLst>
            <a:ext uri="{FF2B5EF4-FFF2-40B4-BE49-F238E27FC236}">
              <a16:creationId xmlns:a16="http://schemas.microsoft.com/office/drawing/2014/main" id="{00000000-0008-0000-0600-000034030000}"/>
            </a:ext>
          </a:extLst>
        </xdr:cNvPr>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90456</xdr:rowOff>
    </xdr:from>
    <xdr:to>
      <xdr:col>31</xdr:col>
      <xdr:colOff>34925</xdr:colOff>
      <xdr:row>76</xdr:row>
      <xdr:rowOff>145681</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flipV="1">
          <a:off x="20434300" y="13120656"/>
          <a:ext cx="889000" cy="5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a:extLst>
            <a:ext uri="{FF2B5EF4-FFF2-40B4-BE49-F238E27FC236}">
              <a16:creationId xmlns:a16="http://schemas.microsoft.com/office/drawing/2014/main" id="{00000000-0008-0000-0600-000036030000}"/>
            </a:ext>
          </a:extLst>
        </xdr:cNvPr>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167815</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145681</xdr:rowOff>
    </xdr:from>
    <xdr:to>
      <xdr:col>29</xdr:col>
      <xdr:colOff>517525</xdr:colOff>
      <xdr:row>77</xdr:row>
      <xdr:rowOff>21113</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flipV="1">
          <a:off x="19545300" y="13175881"/>
          <a:ext cx="889000" cy="4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a:extLst>
            <a:ext uri="{FF2B5EF4-FFF2-40B4-BE49-F238E27FC236}">
              <a16:creationId xmlns:a16="http://schemas.microsoft.com/office/drawing/2014/main" id="{00000000-0008-0000-0600-000039030000}"/>
            </a:ext>
          </a:extLst>
        </xdr:cNvPr>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22807</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67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149092</xdr:rowOff>
    </xdr:from>
    <xdr:to>
      <xdr:col>28</xdr:col>
      <xdr:colOff>314325</xdr:colOff>
      <xdr:row>77</xdr:row>
      <xdr:rowOff>21113</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656300" y="13179292"/>
          <a:ext cx="889000" cy="4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a:extLst>
            <a:ext uri="{FF2B5EF4-FFF2-40B4-BE49-F238E27FC236}">
              <a16:creationId xmlns:a16="http://schemas.microsoft.com/office/drawing/2014/main" id="{00000000-0008-0000-0600-00003C030000}"/>
            </a:ext>
          </a:extLst>
        </xdr:cNvPr>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55998</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278111" y="129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a:extLst>
            <a:ext uri="{FF2B5EF4-FFF2-40B4-BE49-F238E27FC236}">
              <a16:creationId xmlns:a16="http://schemas.microsoft.com/office/drawing/2014/main" id="{00000000-0008-0000-0600-00003E030000}"/>
            </a:ext>
          </a:extLst>
        </xdr:cNvPr>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33360</xdr:rowOff>
    </xdr:from>
    <xdr:ext cx="534377"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389111" y="1323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47561</xdr:rowOff>
    </xdr:from>
    <xdr:to>
      <xdr:col>32</xdr:col>
      <xdr:colOff>238125</xdr:colOff>
      <xdr:row>76</xdr:row>
      <xdr:rowOff>149161</xdr:rowOff>
    </xdr:to>
    <xdr:sp macro="" textlink="">
      <xdr:nvSpPr>
        <xdr:cNvPr id="837" name="円/楕円 836">
          <a:extLst>
            <a:ext uri="{FF2B5EF4-FFF2-40B4-BE49-F238E27FC236}">
              <a16:creationId xmlns:a16="http://schemas.microsoft.com/office/drawing/2014/main" id="{00000000-0008-0000-0600-000045030000}"/>
            </a:ext>
          </a:extLst>
        </xdr:cNvPr>
        <xdr:cNvSpPr/>
      </xdr:nvSpPr>
      <xdr:spPr>
        <a:xfrm>
          <a:off x="22110700" y="130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25988</xdr:rowOff>
    </xdr:from>
    <xdr:ext cx="534377" cy="259045"/>
    <xdr:sp macro="" textlink="">
      <xdr:nvSpPr>
        <xdr:cNvPr id="838" name="繰出金該当値テキスト">
          <a:extLst>
            <a:ext uri="{FF2B5EF4-FFF2-40B4-BE49-F238E27FC236}">
              <a16:creationId xmlns:a16="http://schemas.microsoft.com/office/drawing/2014/main" id="{00000000-0008-0000-0600-000046030000}"/>
            </a:ext>
          </a:extLst>
        </xdr:cNvPr>
        <xdr:cNvSpPr txBox="1"/>
      </xdr:nvSpPr>
      <xdr:spPr>
        <a:xfrm>
          <a:off x="22212300" y="1305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44,170</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39656</xdr:rowOff>
    </xdr:from>
    <xdr:to>
      <xdr:col>31</xdr:col>
      <xdr:colOff>85725</xdr:colOff>
      <xdr:row>76</xdr:row>
      <xdr:rowOff>141256</xdr:rowOff>
    </xdr:to>
    <xdr:sp macro="" textlink="">
      <xdr:nvSpPr>
        <xdr:cNvPr id="839" name="円/楕円 838">
          <a:extLst>
            <a:ext uri="{FF2B5EF4-FFF2-40B4-BE49-F238E27FC236}">
              <a16:creationId xmlns:a16="http://schemas.microsoft.com/office/drawing/2014/main" id="{00000000-0008-0000-0600-000047030000}"/>
            </a:ext>
          </a:extLst>
        </xdr:cNvPr>
        <xdr:cNvSpPr/>
      </xdr:nvSpPr>
      <xdr:spPr>
        <a:xfrm>
          <a:off x="21272500" y="1306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157783</xdr:rowOff>
    </xdr:from>
    <xdr:ext cx="534377"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21056111" y="1284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44,585</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94881</xdr:rowOff>
    </xdr:from>
    <xdr:to>
      <xdr:col>29</xdr:col>
      <xdr:colOff>568325</xdr:colOff>
      <xdr:row>77</xdr:row>
      <xdr:rowOff>25031</xdr:rowOff>
    </xdr:to>
    <xdr:sp macro="" textlink="">
      <xdr:nvSpPr>
        <xdr:cNvPr id="841" name="円/楕円 840">
          <a:extLst>
            <a:ext uri="{FF2B5EF4-FFF2-40B4-BE49-F238E27FC236}">
              <a16:creationId xmlns:a16="http://schemas.microsoft.com/office/drawing/2014/main" id="{00000000-0008-0000-0600-000049030000}"/>
            </a:ext>
          </a:extLst>
        </xdr:cNvPr>
        <xdr:cNvSpPr/>
      </xdr:nvSpPr>
      <xdr:spPr>
        <a:xfrm>
          <a:off x="20383500" y="1312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41559</xdr:rowOff>
    </xdr:from>
    <xdr:ext cx="534377"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20167111" y="1290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41,686</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141763</xdr:rowOff>
    </xdr:from>
    <xdr:to>
      <xdr:col>28</xdr:col>
      <xdr:colOff>365125</xdr:colOff>
      <xdr:row>77</xdr:row>
      <xdr:rowOff>71913</xdr:rowOff>
    </xdr:to>
    <xdr:sp macro="" textlink="">
      <xdr:nvSpPr>
        <xdr:cNvPr id="843" name="円/楕円 842">
          <a:extLst>
            <a:ext uri="{FF2B5EF4-FFF2-40B4-BE49-F238E27FC236}">
              <a16:creationId xmlns:a16="http://schemas.microsoft.com/office/drawing/2014/main" id="{00000000-0008-0000-0600-00004B030000}"/>
            </a:ext>
          </a:extLst>
        </xdr:cNvPr>
        <xdr:cNvSpPr/>
      </xdr:nvSpPr>
      <xdr:spPr>
        <a:xfrm>
          <a:off x="19494500" y="1317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63040</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9278111" y="132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39,225</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98292</xdr:rowOff>
    </xdr:from>
    <xdr:to>
      <xdr:col>27</xdr:col>
      <xdr:colOff>161925</xdr:colOff>
      <xdr:row>77</xdr:row>
      <xdr:rowOff>28442</xdr:rowOff>
    </xdr:to>
    <xdr:sp macro="" textlink="">
      <xdr:nvSpPr>
        <xdr:cNvPr id="845" name="円/楕円 844">
          <a:extLst>
            <a:ext uri="{FF2B5EF4-FFF2-40B4-BE49-F238E27FC236}">
              <a16:creationId xmlns:a16="http://schemas.microsoft.com/office/drawing/2014/main" id="{00000000-0008-0000-0600-00004D030000}"/>
            </a:ext>
          </a:extLst>
        </xdr:cNvPr>
        <xdr:cNvSpPr/>
      </xdr:nvSpPr>
      <xdr:spPr>
        <a:xfrm>
          <a:off x="18605500" y="131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44969</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8389111" y="1290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41,507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a:extLst>
            <a:ext uri="{FF2B5EF4-FFF2-40B4-BE49-F238E27FC236}">
              <a16:creationId xmlns:a16="http://schemas.microsoft.com/office/drawing/2014/main" id="{00000000-0008-0000-0600-00005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a:extLst>
            <a:ext uri="{FF2B5EF4-FFF2-40B4-BE49-F238E27FC236}">
              <a16:creationId xmlns:a16="http://schemas.microsoft.com/office/drawing/2014/main" id="{00000000-0008-0000-0600-00005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a:extLst>
            <a:ext uri="{FF2B5EF4-FFF2-40B4-BE49-F238E27FC236}">
              <a16:creationId xmlns:a16="http://schemas.microsoft.com/office/drawing/2014/main" id="{00000000-0008-0000-0600-00005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a:extLst>
            <a:ext uri="{FF2B5EF4-FFF2-40B4-BE49-F238E27FC236}">
              <a16:creationId xmlns:a16="http://schemas.microsoft.com/office/drawing/2014/main" id="{00000000-0008-0000-0600-00005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a:extLst>
            <a:ext uri="{FF2B5EF4-FFF2-40B4-BE49-F238E27FC236}">
              <a16:creationId xmlns:a16="http://schemas.microsoft.com/office/drawing/2014/main" id="{00000000-0008-0000-0600-00005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a:extLst>
            <a:ext uri="{FF2B5EF4-FFF2-40B4-BE49-F238E27FC236}">
              <a16:creationId xmlns:a16="http://schemas.microsoft.com/office/drawing/2014/main" id="{00000000-0008-0000-0600-00005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a:extLst>
            <a:ext uri="{FF2B5EF4-FFF2-40B4-BE49-F238E27FC236}">
              <a16:creationId xmlns:a16="http://schemas.microsoft.com/office/drawing/2014/main" id="{00000000-0008-0000-0600-00005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a:extLst>
            <a:ext uri="{FF2B5EF4-FFF2-40B4-BE49-F238E27FC236}">
              <a16:creationId xmlns:a16="http://schemas.microsoft.com/office/drawing/2014/main" id="{00000000-0008-0000-0600-00006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a:extLst>
            <a:ext uri="{FF2B5EF4-FFF2-40B4-BE49-F238E27FC236}">
              <a16:creationId xmlns:a16="http://schemas.microsoft.com/office/drawing/2014/main" id="{00000000-0008-0000-0600-000069030000}"/>
            </a:ext>
          </a:extLst>
        </xdr:cNvPr>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a:extLst>
            <a:ext uri="{FF2B5EF4-FFF2-40B4-BE49-F238E27FC236}">
              <a16:creationId xmlns:a16="http://schemas.microsoft.com/office/drawing/2014/main" id="{00000000-0008-0000-0600-00006B030000}"/>
            </a:ext>
          </a:extLst>
        </xdr:cNvPr>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a:extLst>
            <a:ext uri="{FF2B5EF4-FFF2-40B4-BE49-F238E27FC236}">
              <a16:creationId xmlns:a16="http://schemas.microsoft.com/office/drawing/2014/main" id="{00000000-0008-0000-0600-00006E030000}"/>
            </a:ext>
          </a:extLst>
        </xdr:cNvPr>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a:extLst>
            <a:ext uri="{FF2B5EF4-FFF2-40B4-BE49-F238E27FC236}">
              <a16:creationId xmlns:a16="http://schemas.microsoft.com/office/drawing/2014/main" id="{00000000-0008-0000-0600-00006F030000}"/>
            </a:ext>
          </a:extLst>
        </xdr:cNvPr>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a:extLst>
            <a:ext uri="{FF2B5EF4-FFF2-40B4-BE49-F238E27FC236}">
              <a16:creationId xmlns:a16="http://schemas.microsoft.com/office/drawing/2014/main" id="{00000000-0008-0000-0600-000071030000}"/>
            </a:ext>
          </a:extLst>
        </xdr:cNvPr>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a:extLst>
            <a:ext uri="{FF2B5EF4-FFF2-40B4-BE49-F238E27FC236}">
              <a16:creationId xmlns:a16="http://schemas.microsoft.com/office/drawing/2014/main" id="{00000000-0008-0000-0600-000074030000}"/>
            </a:ext>
          </a:extLst>
        </xdr:cNvPr>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a:extLst>
            <a:ext uri="{FF2B5EF4-FFF2-40B4-BE49-F238E27FC236}">
              <a16:creationId xmlns:a16="http://schemas.microsoft.com/office/drawing/2014/main" id="{00000000-0008-0000-0600-000077030000}"/>
            </a:ext>
          </a:extLst>
        </xdr:cNvPr>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a:extLst>
            <a:ext uri="{FF2B5EF4-FFF2-40B4-BE49-F238E27FC236}">
              <a16:creationId xmlns:a16="http://schemas.microsoft.com/office/drawing/2014/main" id="{00000000-0008-0000-0600-000079030000}"/>
            </a:ext>
          </a:extLst>
        </xdr:cNvPr>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a:extLst>
            <a:ext uri="{FF2B5EF4-FFF2-40B4-BE49-F238E27FC236}">
              <a16:creationId xmlns:a16="http://schemas.microsoft.com/office/drawing/2014/main" id="{00000000-0008-0000-0600-000080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a:extLst>
            <a:ext uri="{FF2B5EF4-FFF2-40B4-BE49-F238E27FC236}">
              <a16:creationId xmlns:a16="http://schemas.microsoft.com/office/drawing/2014/main" id="{00000000-0008-0000-0600-000081030000}"/>
            </a:ext>
          </a:extLst>
        </xdr:cNvPr>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a:extLst>
            <a:ext uri="{FF2B5EF4-FFF2-40B4-BE49-F238E27FC236}">
              <a16:creationId xmlns:a16="http://schemas.microsoft.com/office/drawing/2014/main" id="{00000000-0008-0000-0600-000082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a:extLst>
            <a:ext uri="{FF2B5EF4-FFF2-40B4-BE49-F238E27FC236}">
              <a16:creationId xmlns:a16="http://schemas.microsoft.com/office/drawing/2014/main" id="{00000000-0008-0000-0600-000084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a:extLst>
            <a:ext uri="{FF2B5EF4-FFF2-40B4-BE49-F238E27FC236}">
              <a16:creationId xmlns:a16="http://schemas.microsoft.com/office/drawing/2014/main" id="{00000000-0008-0000-0600-000086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a:extLst>
            <a:ext uri="{FF2B5EF4-FFF2-40B4-BE49-F238E27FC236}">
              <a16:creationId xmlns:a16="http://schemas.microsoft.com/office/drawing/2014/main" id="{00000000-0008-0000-0600-000088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a:extLst>
            <a:ext uri="{FF2B5EF4-FFF2-40B4-BE49-F238E27FC236}">
              <a16:creationId xmlns:a16="http://schemas.microsoft.com/office/drawing/2014/main" id="{00000000-0008-0000-0600-00008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latin typeface="ＭＳ Ｐゴシック"/>
            </a:rPr>
            <a:t>【</a:t>
          </a:r>
          <a:r>
            <a:rPr kumimoji="1" lang="ja-JP" altLang="en-US" sz="1200">
              <a:latin typeface="ＭＳ Ｐゴシック"/>
            </a:rPr>
            <a:t>人件費</a:t>
          </a:r>
          <a:r>
            <a:rPr kumimoji="1" lang="en-US" altLang="ja-JP" sz="1200">
              <a:latin typeface="ＭＳ Ｐゴシック"/>
            </a:rPr>
            <a:t>】</a:t>
          </a:r>
          <a:r>
            <a:rPr kumimoji="1" lang="ja-JP" altLang="en-US" sz="1200">
              <a:latin typeface="ＭＳ Ｐゴシック"/>
            </a:rPr>
            <a:t>は、人口に見合う職員数とするため、合併当時</a:t>
          </a:r>
          <a:r>
            <a:rPr kumimoji="1" lang="en-US" altLang="ja-JP" sz="1200">
              <a:latin typeface="ＭＳ Ｐゴシック"/>
            </a:rPr>
            <a:t>554</a:t>
          </a:r>
          <a:r>
            <a:rPr kumimoji="1" lang="ja-JP" altLang="en-US" sz="1200">
              <a:latin typeface="ＭＳ Ｐゴシック"/>
            </a:rPr>
            <a:t>人（</a:t>
          </a:r>
          <a:r>
            <a:rPr kumimoji="1" lang="en-US" altLang="ja-JP" sz="1200">
              <a:latin typeface="ＭＳ Ｐゴシック"/>
            </a:rPr>
            <a:t>H17.4.1</a:t>
          </a:r>
          <a:r>
            <a:rPr kumimoji="1" lang="ja-JP" altLang="en-US" sz="1200">
              <a:latin typeface="ＭＳ Ｐゴシック"/>
            </a:rPr>
            <a:t>現在）いた職員数を集中改革プラン等に基づく定員削減計画により</a:t>
          </a:r>
          <a:r>
            <a:rPr kumimoji="1" lang="en-US" altLang="ja-JP" sz="1200">
              <a:latin typeface="ＭＳ Ｐゴシック"/>
            </a:rPr>
            <a:t>115</a:t>
          </a:r>
          <a:r>
            <a:rPr kumimoji="1" lang="ja-JP" altLang="en-US" sz="1200">
              <a:latin typeface="ＭＳ Ｐゴシック"/>
            </a:rPr>
            <a:t>人削減（△</a:t>
          </a:r>
          <a:r>
            <a:rPr kumimoji="1" lang="en-US" altLang="ja-JP" sz="1200">
              <a:latin typeface="ＭＳ Ｐゴシック"/>
            </a:rPr>
            <a:t>20.8</a:t>
          </a:r>
          <a:r>
            <a:rPr kumimoji="1" lang="ja-JP" altLang="en-US" sz="1200">
              <a:latin typeface="ＭＳ Ｐゴシック"/>
            </a:rPr>
            <a:t>％）したため、人件費総額は年々減少傾向にありますが、人口も減少傾向にあるため、住民一人あたりの人件費は類似団体平均と比較して高止まりの傾向にあります。</a:t>
          </a:r>
          <a:r>
            <a:rPr kumimoji="1" lang="en-US" altLang="ja-JP" sz="1200">
              <a:latin typeface="ＭＳ Ｐゴシック"/>
            </a:rPr>
            <a:t>【</a:t>
          </a:r>
          <a:r>
            <a:rPr kumimoji="1" lang="ja-JP" altLang="en-US" sz="1200">
              <a:latin typeface="ＭＳ Ｐゴシック"/>
            </a:rPr>
            <a:t>物件費</a:t>
          </a:r>
          <a:r>
            <a:rPr kumimoji="1" lang="en-US" altLang="ja-JP" sz="1200">
              <a:latin typeface="ＭＳ Ｐゴシック"/>
            </a:rPr>
            <a:t>】</a:t>
          </a:r>
          <a:r>
            <a:rPr kumimoji="1" lang="ja-JP" altLang="en-US" sz="1200">
              <a:latin typeface="ＭＳ Ｐゴシック"/>
            </a:rPr>
            <a:t>は、施設管理コストや行政コストを合冊入札や複数年契約などを行うことで可能な限り低コストに努めていますが、施設の耐震診断や統廃合による解体経費などの増加、指定管理委託の増等により今後は微増傾向となりますが、住民一人あたりの物件費は類似団体平均と比較しても低い傾向にあります。</a:t>
          </a:r>
          <a:r>
            <a:rPr kumimoji="1" lang="en-US" altLang="ja-JP" sz="1200">
              <a:latin typeface="ＭＳ Ｐゴシック"/>
            </a:rPr>
            <a:t>【</a:t>
          </a:r>
          <a:r>
            <a:rPr kumimoji="1" lang="ja-JP" altLang="en-US" sz="1200">
              <a:latin typeface="ＭＳ Ｐゴシック"/>
            </a:rPr>
            <a:t>扶助費</a:t>
          </a:r>
          <a:r>
            <a:rPr kumimoji="1" lang="en-US" altLang="ja-JP" sz="1200">
              <a:latin typeface="ＭＳ Ｐゴシック"/>
            </a:rPr>
            <a:t>】</a:t>
          </a:r>
          <a:r>
            <a:rPr kumimoji="1" lang="ja-JP" altLang="en-US" sz="1200">
              <a:latin typeface="ＭＳ Ｐゴシック"/>
            </a:rPr>
            <a:t>は、保育所等に対する児童福祉や障害福祉サービス、生活保護に係る医療扶助などが増加傾向にあるため、類似団体等の伸びと同様に増加傾向にあります。</a:t>
          </a:r>
          <a:r>
            <a:rPr kumimoji="1" lang="en-US" altLang="ja-JP" sz="1200">
              <a:latin typeface="ＭＳ Ｐゴシック"/>
            </a:rPr>
            <a:t>【</a:t>
          </a:r>
          <a:r>
            <a:rPr kumimoji="1" lang="ja-JP" altLang="en-US" sz="1200">
              <a:latin typeface="ＭＳ Ｐゴシック"/>
            </a:rPr>
            <a:t>補助費等</a:t>
          </a:r>
          <a:r>
            <a:rPr kumimoji="1" lang="en-US" altLang="ja-JP" sz="1200">
              <a:latin typeface="ＭＳ Ｐゴシック"/>
            </a:rPr>
            <a:t>】</a:t>
          </a:r>
          <a:r>
            <a:rPr kumimoji="1" lang="ja-JP" altLang="en-US" sz="1200">
              <a:latin typeface="ＭＳ Ｐゴシック"/>
            </a:rPr>
            <a:t>については、法定外補助金や公営企業に対する補助金の縮減に取り組んでいますが、宇城広域連合に係る負担金が近年増加傾向にあること、塵芥処理施設の更新建替が今後予定されていることから住民一人あたりのコストは今後増加する見込みです。</a:t>
          </a:r>
          <a:r>
            <a:rPr kumimoji="1" lang="en-US" altLang="ja-JP" sz="1200">
              <a:latin typeface="ＭＳ Ｐゴシック"/>
            </a:rPr>
            <a:t>【</a:t>
          </a:r>
          <a:r>
            <a:rPr kumimoji="1" lang="ja-JP" altLang="en-US" sz="1200">
              <a:latin typeface="ＭＳ Ｐゴシック"/>
            </a:rPr>
            <a:t>普通建設事業費</a:t>
          </a:r>
          <a:r>
            <a:rPr kumimoji="1" lang="en-US" altLang="ja-JP" sz="1200">
              <a:latin typeface="ＭＳ Ｐゴシック"/>
            </a:rPr>
            <a:t>】</a:t>
          </a:r>
          <a:r>
            <a:rPr kumimoji="1" lang="ja-JP" altLang="en-US" sz="1200">
              <a:latin typeface="ＭＳ Ｐゴシック"/>
            </a:rPr>
            <a:t>は、長崎久具線などのバイパス道路整備や戸馳大橋架替、駅周辺開発整備を中心として、過疎対策事業や合併特例事業として計画的に取り組んでいます。</a:t>
          </a:r>
          <a:r>
            <a:rPr kumimoji="1" lang="en-US" altLang="ja-JP" sz="1200">
              <a:latin typeface="ＭＳ Ｐゴシック"/>
            </a:rPr>
            <a:t>【</a:t>
          </a:r>
          <a:r>
            <a:rPr kumimoji="1" lang="ja-JP" altLang="en-US" sz="1200">
              <a:latin typeface="ＭＳ Ｐゴシック"/>
            </a:rPr>
            <a:t>災害復旧費</a:t>
          </a:r>
          <a:r>
            <a:rPr kumimoji="1" lang="en-US" altLang="ja-JP" sz="1200">
              <a:latin typeface="ＭＳ Ｐゴシック"/>
            </a:rPr>
            <a:t>】</a:t>
          </a:r>
          <a:r>
            <a:rPr kumimoji="1" lang="ja-JP" altLang="en-US" sz="1200">
              <a:latin typeface="ＭＳ Ｐゴシック"/>
            </a:rPr>
            <a:t>の住民一人あたりのコストは低い状況ですが、平成</a:t>
          </a:r>
          <a:r>
            <a:rPr kumimoji="1" lang="en-US" altLang="ja-JP" sz="1200">
              <a:latin typeface="ＭＳ Ｐゴシック"/>
            </a:rPr>
            <a:t>28</a:t>
          </a:r>
          <a:r>
            <a:rPr kumimoji="1" lang="ja-JP" altLang="en-US" sz="1200">
              <a:latin typeface="ＭＳ Ｐゴシック"/>
            </a:rPr>
            <a:t>年</a:t>
          </a:r>
          <a:r>
            <a:rPr kumimoji="1" lang="en-US" altLang="ja-JP" sz="1200">
              <a:latin typeface="ＭＳ Ｐゴシック"/>
            </a:rPr>
            <a:t>4</a:t>
          </a:r>
          <a:r>
            <a:rPr kumimoji="1" lang="ja-JP" altLang="en-US" sz="1200">
              <a:latin typeface="ＭＳ Ｐゴシック"/>
            </a:rPr>
            <a:t>月に発生した熊本地震等の影響により平成</a:t>
          </a:r>
          <a:r>
            <a:rPr kumimoji="1" lang="en-US" altLang="ja-JP" sz="1200">
              <a:latin typeface="ＭＳ Ｐゴシック"/>
            </a:rPr>
            <a:t>28</a:t>
          </a:r>
          <a:r>
            <a:rPr kumimoji="1" lang="ja-JP" altLang="en-US" sz="1200">
              <a:latin typeface="ＭＳ Ｐゴシック"/>
            </a:rPr>
            <a:t>年度に</a:t>
          </a:r>
          <a:r>
            <a:rPr kumimoji="1" lang="en-US" altLang="ja-JP" sz="1200">
              <a:latin typeface="ＭＳ Ｐゴシック"/>
            </a:rPr>
            <a:t>38</a:t>
          </a:r>
          <a:r>
            <a:rPr kumimoji="1" lang="ja-JP" altLang="en-US" sz="1200">
              <a:latin typeface="ＭＳ Ｐゴシック"/>
            </a:rPr>
            <a:t>億円程度の災害復旧を予定していますので今後住民一人当たりのコストは高くなる見込みです。</a:t>
          </a:r>
          <a:r>
            <a:rPr kumimoji="1" lang="en-US" altLang="ja-JP" sz="1200">
              <a:latin typeface="ＭＳ Ｐゴシック"/>
            </a:rPr>
            <a:t>【</a:t>
          </a:r>
          <a:r>
            <a:rPr kumimoji="1" lang="ja-JP" altLang="en-US" sz="1200">
              <a:latin typeface="ＭＳ Ｐゴシック"/>
            </a:rPr>
            <a:t>公債費</a:t>
          </a:r>
          <a:r>
            <a:rPr kumimoji="1" lang="en-US" altLang="ja-JP" sz="1200">
              <a:latin typeface="ＭＳ Ｐゴシック"/>
            </a:rPr>
            <a:t>】</a:t>
          </a:r>
          <a:r>
            <a:rPr kumimoji="1" lang="ja-JP" altLang="en-US" sz="1200">
              <a:latin typeface="ＭＳ Ｐゴシック"/>
            </a:rPr>
            <a:t>は、住民一人当たり</a:t>
          </a:r>
          <a:r>
            <a:rPr kumimoji="1" lang="en-US" altLang="ja-JP" sz="1200">
              <a:latin typeface="ＭＳ Ｐゴシック"/>
            </a:rPr>
            <a:t>6</a:t>
          </a:r>
          <a:r>
            <a:rPr kumimoji="1" lang="ja-JP" altLang="en-US" sz="1200">
              <a:latin typeface="ＭＳ Ｐゴシック"/>
            </a:rPr>
            <a:t>万円程度で推移していましたが、平成</a:t>
          </a:r>
          <a:r>
            <a:rPr kumimoji="1" lang="en-US" altLang="ja-JP" sz="1200">
              <a:latin typeface="ＭＳ Ｐゴシック"/>
            </a:rPr>
            <a:t>27</a:t>
          </a:r>
          <a:r>
            <a:rPr kumimoji="1" lang="ja-JP" altLang="en-US" sz="1200">
              <a:latin typeface="ＭＳ Ｐゴシック"/>
            </a:rPr>
            <a:t>年度には</a:t>
          </a:r>
          <a:r>
            <a:rPr kumimoji="1" lang="en-US" altLang="ja-JP" sz="1200">
              <a:latin typeface="ＭＳ Ｐゴシック"/>
            </a:rPr>
            <a:t>20.7</a:t>
          </a:r>
          <a:r>
            <a:rPr kumimoji="1" lang="ja-JP" altLang="en-US" sz="1200">
              <a:latin typeface="ＭＳ Ｐゴシック"/>
            </a:rPr>
            <a:t>％増加しています。これは前年度に合併に資するソフト事業に活用するための合併特例基金の財源として合併特例事業債</a:t>
          </a:r>
          <a:r>
            <a:rPr kumimoji="1" lang="en-US" altLang="ja-JP" sz="1200">
              <a:latin typeface="ＭＳ Ｐゴシック"/>
            </a:rPr>
            <a:t>31.4</a:t>
          </a:r>
          <a:r>
            <a:rPr kumimoji="1" lang="ja-JP" altLang="en-US" sz="1200">
              <a:latin typeface="ＭＳ Ｐゴシック"/>
            </a:rPr>
            <a:t>億円を発行した借金の返済が始まったことが挙げられます。今後の見込みとしては、熊本地震からの復旧・復興でさらに</a:t>
          </a:r>
          <a:r>
            <a:rPr kumimoji="1" lang="en-US" altLang="ja-JP" sz="1200">
              <a:latin typeface="ＭＳ Ｐゴシック"/>
            </a:rPr>
            <a:t>51</a:t>
          </a:r>
          <a:r>
            <a:rPr kumimoji="1" lang="ja-JP" altLang="en-US" sz="1200">
              <a:latin typeface="ＭＳ Ｐゴシック"/>
            </a:rPr>
            <a:t>億円程度発行する予定ですので、今後</a:t>
          </a:r>
          <a:r>
            <a:rPr kumimoji="1" lang="en-US" altLang="ja-JP" sz="1200">
              <a:latin typeface="ＭＳ Ｐゴシック"/>
            </a:rPr>
            <a:t>10</a:t>
          </a:r>
          <a:r>
            <a:rPr kumimoji="1" lang="ja-JP" altLang="en-US" sz="1200">
              <a:latin typeface="ＭＳ Ｐゴシック"/>
            </a:rPr>
            <a:t>年間は高止まり傾向となる見込みです。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60,899
60,634
188.61
30,170,893
28,589,721
1,462,004
18,321,002
31,772,467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11.9
41.3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a:extLst>
            <a:ext uri="{FF2B5EF4-FFF2-40B4-BE49-F238E27FC236}">
              <a16:creationId xmlns:a16="http://schemas.microsoft.com/office/drawing/2014/main" id="{00000000-0008-0000-0700-000017000000}"/>
            </a:ext>
          </a:extLst>
        </xdr:cNvPr>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a:extLst>
            <a:ext uri="{FF2B5EF4-FFF2-40B4-BE49-F238E27FC236}">
              <a16:creationId xmlns:a16="http://schemas.microsoft.com/office/drawing/2014/main" id="{00000000-0008-0000-0700-000018000000}"/>
            </a:ext>
          </a:extLst>
        </xdr:cNvPr>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100381</xdr:rowOff>
    </xdr:from>
    <xdr:to>
      <xdr:col>6</xdr:col>
      <xdr:colOff>511175</xdr:colOff>
      <xdr:row>36</xdr:row>
      <xdr:rowOff>115011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272581"/>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58742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59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a:extLst>
            <a:ext uri="{FF2B5EF4-FFF2-40B4-BE49-F238E27FC236}">
              <a16:creationId xmlns:a16="http://schemas.microsoft.com/office/drawing/2014/main" id="{00000000-0008-0000-0700-00003D000000}"/>
            </a:ext>
          </a:extLst>
        </xdr:cNvPr>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18542</xdr:rowOff>
    </xdr:from>
    <xdr:to>
      <xdr:col>5</xdr:col>
      <xdr:colOff>358775</xdr:colOff>
      <xdr:row>36</xdr:row>
      <xdr:rowOff>100381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90742"/>
          <a:ext cx="889000" cy="8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a:extLst>
            <a:ext uri="{FF2B5EF4-FFF2-40B4-BE49-F238E27FC236}">
              <a16:creationId xmlns:a16="http://schemas.microsoft.com/office/drawing/2014/main" id="{00000000-0008-0000-0700-00003F000000}"/>
            </a:ext>
          </a:extLst>
        </xdr:cNvPr>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59097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7" y="64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88036</xdr:rowOff>
    </xdr:from>
    <xdr:to>
      <xdr:col>4</xdr:col>
      <xdr:colOff>155575</xdr:colOff>
      <xdr:row>36</xdr:row>
      <xdr:rowOff>18542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88786"/>
          <a:ext cx="889000" cy="10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a:extLst>
            <a:ext uri="{FF2B5EF4-FFF2-40B4-BE49-F238E27FC236}">
              <a16:creationId xmlns:a16="http://schemas.microsoft.com/office/drawing/2014/main" id="{00000000-0008-0000-0700-000042000000}"/>
            </a:ext>
          </a:extLst>
        </xdr:cNvPr>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74642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7" y="641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13970</xdr:rowOff>
    </xdr:from>
    <xdr:to>
      <xdr:col>2</xdr:col>
      <xdr:colOff>638175</xdr:colOff>
      <xdr:row>35</xdr:row>
      <xdr:rowOff>88036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43270"/>
          <a:ext cx="889000" cy="24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a:extLst>
            <a:ext uri="{FF2B5EF4-FFF2-40B4-BE49-F238E27FC236}">
              <a16:creationId xmlns:a16="http://schemas.microsoft.com/office/drawing/2014/main" id="{00000000-0008-0000-0700-000045000000}"/>
            </a:ext>
          </a:extLst>
        </xdr:cNvPr>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7434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7" y="635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a:extLst>
            <a:ext uri="{FF2B5EF4-FFF2-40B4-BE49-F238E27FC236}">
              <a16:creationId xmlns:a16="http://schemas.microsoft.com/office/drawing/2014/main" id="{00000000-0008-0000-0700-000047000000}"/>
            </a:ext>
          </a:extLst>
        </xdr:cNvPr>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108018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7" y="610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64211</xdr:rowOff>
    </xdr:from>
    <xdr:to>
      <xdr:col>6</xdr:col>
      <xdr:colOff>561975</xdr:colOff>
      <xdr:row>36</xdr:row>
      <xdr:rowOff>165811</xdr:rowOff>
    </xdr:to>
    <xdr:sp macro="" textlink="">
      <xdr:nvSpPr>
        <xdr:cNvPr id="78" name="円/楕円 77">
          <a:extLst>
            <a:ext uri="{FF2B5EF4-FFF2-40B4-BE49-F238E27FC236}">
              <a16:creationId xmlns:a16="http://schemas.microsoft.com/office/drawing/2014/main" id="{00000000-0008-0000-0700-00004E000000}"/>
            </a:ext>
          </a:extLst>
        </xdr:cNvPr>
        <xdr:cNvSpPr/>
      </xdr:nvSpPr>
      <xdr:spPr>
        <a:xfrm>
          <a:off x="4584700" y="623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42638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14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3,804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49581</xdr:rowOff>
    </xdr:from>
    <xdr:to>
      <xdr:col>5</xdr:col>
      <xdr:colOff>409575</xdr:colOff>
      <xdr:row>36</xdr:row>
      <xdr:rowOff>151181</xdr:rowOff>
    </xdr:to>
    <xdr:sp macro="" textlink="">
      <xdr:nvSpPr>
        <xdr:cNvPr id="80" name="円/楕円 79">
          <a:extLst>
            <a:ext uri="{FF2B5EF4-FFF2-40B4-BE49-F238E27FC236}">
              <a16:creationId xmlns:a16="http://schemas.microsoft.com/office/drawing/2014/main" id="{00000000-0008-0000-0700-000050000000}"/>
            </a:ext>
          </a:extLst>
        </xdr:cNvPr>
        <xdr:cNvSpPr/>
      </xdr:nvSpPr>
      <xdr:spPr>
        <a:xfrm>
          <a:off x="3746500" y="62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167708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7" y="599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3,836</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139192</xdr:rowOff>
    </xdr:from>
    <xdr:to>
      <xdr:col>4</xdr:col>
      <xdr:colOff>206375</xdr:colOff>
      <xdr:row>36</xdr:row>
      <xdr:rowOff>69342</xdr:rowOff>
    </xdr:to>
    <xdr:sp macro="" textlink="">
      <xdr:nvSpPr>
        <xdr:cNvPr id="82" name="円/楕円 81">
          <a:extLst>
            <a:ext uri="{FF2B5EF4-FFF2-40B4-BE49-F238E27FC236}">
              <a16:creationId xmlns:a16="http://schemas.microsoft.com/office/drawing/2014/main" id="{00000000-0008-0000-0700-000052000000}"/>
            </a:ext>
          </a:extLst>
        </xdr:cNvPr>
        <xdr:cNvSpPr/>
      </xdr:nvSpPr>
      <xdr:spPr>
        <a:xfrm>
          <a:off x="2857500" y="613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85869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7" y="591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4,015</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37236</xdr:rowOff>
    </xdr:from>
    <xdr:to>
      <xdr:col>3</xdr:col>
      <xdr:colOff>3175</xdr:colOff>
      <xdr:row>35</xdr:row>
      <xdr:rowOff>138836</xdr:rowOff>
    </xdr:to>
    <xdr:sp macro="" textlink="">
      <xdr:nvSpPr>
        <xdr:cNvPr id="84" name="円/楕円 83">
          <a:extLst>
            <a:ext uri="{FF2B5EF4-FFF2-40B4-BE49-F238E27FC236}">
              <a16:creationId xmlns:a16="http://schemas.microsoft.com/office/drawing/2014/main" id="{00000000-0008-0000-0700-000054000000}"/>
            </a:ext>
          </a:extLst>
        </xdr:cNvPr>
        <xdr:cNvSpPr/>
      </xdr:nvSpPr>
      <xdr:spPr>
        <a:xfrm>
          <a:off x="1968500" y="603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155363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7" y="581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4,238</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134620</xdr:rowOff>
    </xdr:from>
    <xdr:to>
      <xdr:col>1</xdr:col>
      <xdr:colOff>485775</xdr:colOff>
      <xdr:row>34</xdr:row>
      <xdr:rowOff>64770</xdr:rowOff>
    </xdr:to>
    <xdr:sp macro="" textlink="">
      <xdr:nvSpPr>
        <xdr:cNvPr id="86" name="円/楕円 85">
          <a:extLst>
            <a:ext uri="{FF2B5EF4-FFF2-40B4-BE49-F238E27FC236}">
              <a16:creationId xmlns:a16="http://schemas.microsoft.com/office/drawing/2014/main" id="{00000000-0008-0000-0700-000056000000}"/>
            </a:ext>
          </a:extLst>
        </xdr:cNvPr>
        <xdr:cNvSpPr/>
      </xdr:nvSpPr>
      <xdr:spPr>
        <a:xfrm>
          <a:off x="1079500" y="579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81297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7" y="556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59435</xdr:rowOff>
    </xdr:from>
    <xdr:to>
      <xdr:col>6</xdr:col>
      <xdr:colOff>511175</xdr:colOff>
      <xdr:row>58</xdr:row>
      <xdr:rowOff>75676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32085"/>
          <a:ext cx="838200" cy="18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4720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77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a:extLst>
            <a:ext uri="{FF2B5EF4-FFF2-40B4-BE49-F238E27FC236}">
              <a16:creationId xmlns:a16="http://schemas.microsoft.com/office/drawing/2014/main" id="{00000000-0008-0000-0700-000078000000}"/>
            </a:ext>
          </a:extLst>
        </xdr:cNvPr>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59435</xdr:rowOff>
    </xdr:from>
    <xdr:to>
      <xdr:col>5</xdr:col>
      <xdr:colOff>358775</xdr:colOff>
      <xdr:row>58</xdr:row>
      <xdr:rowOff>43446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32085"/>
          <a:ext cx="889000" cy="15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a:extLst>
            <a:ext uri="{FF2B5EF4-FFF2-40B4-BE49-F238E27FC236}">
              <a16:creationId xmlns:a16="http://schemas.microsoft.com/office/drawing/2014/main" id="{00000000-0008-0000-0700-00007A000000}"/>
            </a:ext>
          </a:extLst>
        </xdr:cNvPr>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117267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1006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43446</xdr:rowOff>
    </xdr:from>
    <xdr:to>
      <xdr:col>4</xdr:col>
      <xdr:colOff>155575</xdr:colOff>
      <xdr:row>58</xdr:row>
      <xdr:rowOff>96684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87546"/>
          <a:ext cx="889000" cy="5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a:extLst>
            <a:ext uri="{FF2B5EF4-FFF2-40B4-BE49-F238E27FC236}">
              <a16:creationId xmlns:a16="http://schemas.microsoft.com/office/drawing/2014/main" id="{00000000-0008-0000-0700-00007D000000}"/>
            </a:ext>
          </a:extLst>
        </xdr:cNvPr>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104298</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100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78837</xdr:rowOff>
    </xdr:from>
    <xdr:to>
      <xdr:col>2</xdr:col>
      <xdr:colOff>638175</xdr:colOff>
      <xdr:row>58</xdr:row>
      <xdr:rowOff>96684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10022937"/>
          <a:ext cx="889000" cy="17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a:extLst>
            <a:ext uri="{FF2B5EF4-FFF2-40B4-BE49-F238E27FC236}">
              <a16:creationId xmlns:a16="http://schemas.microsoft.com/office/drawing/2014/main" id="{00000000-0008-0000-0700-000080000000}"/>
            </a:ext>
          </a:extLst>
        </xdr:cNvPr>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113925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7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a:extLst>
            <a:ext uri="{FF2B5EF4-FFF2-40B4-BE49-F238E27FC236}">
              <a16:creationId xmlns:a16="http://schemas.microsoft.com/office/drawing/2014/main" id="{00000000-0008-0000-0700-000082000000}"/>
            </a:ext>
          </a:extLst>
        </xdr:cNvPr>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131694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7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24876</xdr:rowOff>
    </xdr:from>
    <xdr:to>
      <xdr:col>6</xdr:col>
      <xdr:colOff>561975</xdr:colOff>
      <xdr:row>58</xdr:row>
      <xdr:rowOff>126476</xdr:rowOff>
    </xdr:to>
    <xdr:sp macro="" textlink="">
      <xdr:nvSpPr>
        <xdr:cNvPr id="137" name="円/楕円 136">
          <a:extLst>
            <a:ext uri="{FF2B5EF4-FFF2-40B4-BE49-F238E27FC236}">
              <a16:creationId xmlns:a16="http://schemas.microsoft.com/office/drawing/2014/main" id="{00000000-0008-0000-0700-000089000000}"/>
            </a:ext>
          </a:extLst>
        </xdr:cNvPr>
        <xdr:cNvSpPr/>
      </xdr:nvSpPr>
      <xdr:spPr>
        <a:xfrm>
          <a:off x="4584700" y="996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131721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59,605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8635</xdr:rowOff>
    </xdr:from>
    <xdr:to>
      <xdr:col>5</xdr:col>
      <xdr:colOff>409575</xdr:colOff>
      <xdr:row>57</xdr:row>
      <xdr:rowOff>110235</xdr:rowOff>
    </xdr:to>
    <xdr:sp macro="" textlink="">
      <xdr:nvSpPr>
        <xdr:cNvPr id="139" name="円/楕円 138">
          <a:extLst>
            <a:ext uri="{FF2B5EF4-FFF2-40B4-BE49-F238E27FC236}">
              <a16:creationId xmlns:a16="http://schemas.microsoft.com/office/drawing/2014/main" id="{00000000-0008-0000-0700-00008B000000}"/>
            </a:ext>
          </a:extLst>
        </xdr:cNvPr>
        <xdr:cNvSpPr/>
      </xdr:nvSpPr>
      <xdr:spPr>
        <a:xfrm>
          <a:off x="3746500" y="978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126762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4" y="955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117,078</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164096</xdr:rowOff>
    </xdr:from>
    <xdr:to>
      <xdr:col>4</xdr:col>
      <xdr:colOff>206375</xdr:colOff>
      <xdr:row>58</xdr:row>
      <xdr:rowOff>94246</xdr:rowOff>
    </xdr:to>
    <xdr:sp macro="" textlink="">
      <xdr:nvSpPr>
        <xdr:cNvPr id="141" name="円/楕円 140">
          <a:extLst>
            <a:ext uri="{FF2B5EF4-FFF2-40B4-BE49-F238E27FC236}">
              <a16:creationId xmlns:a16="http://schemas.microsoft.com/office/drawing/2014/main" id="{00000000-0008-0000-0700-00008D000000}"/>
            </a:ext>
          </a:extLst>
        </xdr:cNvPr>
        <xdr:cNvSpPr/>
      </xdr:nvSpPr>
      <xdr:spPr>
        <a:xfrm>
          <a:off x="2857500" y="993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110773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71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69,474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45884</xdr:rowOff>
    </xdr:from>
    <xdr:to>
      <xdr:col>3</xdr:col>
      <xdr:colOff>3175</xdr:colOff>
      <xdr:row>58</xdr:row>
      <xdr:rowOff>147484</xdr:rowOff>
    </xdr:to>
    <xdr:sp macro="" textlink="">
      <xdr:nvSpPr>
        <xdr:cNvPr id="143" name="円/楕円 142">
          <a:extLst>
            <a:ext uri="{FF2B5EF4-FFF2-40B4-BE49-F238E27FC236}">
              <a16:creationId xmlns:a16="http://schemas.microsoft.com/office/drawing/2014/main" id="{00000000-0008-0000-0700-00008F000000}"/>
            </a:ext>
          </a:extLst>
        </xdr:cNvPr>
        <xdr:cNvSpPr/>
      </xdr:nvSpPr>
      <xdr:spPr>
        <a:xfrm>
          <a:off x="1968500" y="998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138611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8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53,172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28037</xdr:rowOff>
    </xdr:from>
    <xdr:to>
      <xdr:col>1</xdr:col>
      <xdr:colOff>485775</xdr:colOff>
      <xdr:row>58</xdr:row>
      <xdr:rowOff>129637</xdr:rowOff>
    </xdr:to>
    <xdr:sp macro="" textlink="">
      <xdr:nvSpPr>
        <xdr:cNvPr id="145" name="円/楕円 144">
          <a:extLst>
            <a:ext uri="{FF2B5EF4-FFF2-40B4-BE49-F238E27FC236}">
              <a16:creationId xmlns:a16="http://schemas.microsoft.com/office/drawing/2014/main" id="{00000000-0008-0000-0700-000091000000}"/>
            </a:ext>
          </a:extLst>
        </xdr:cNvPr>
        <xdr:cNvSpPr/>
      </xdr:nvSpPr>
      <xdr:spPr>
        <a:xfrm>
          <a:off x="1079500" y="997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146164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747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58,637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97313</xdr:rowOff>
    </xdr:from>
    <xdr:to>
      <xdr:col>6</xdr:col>
      <xdr:colOff>511175</xdr:colOff>
      <xdr:row>78</xdr:row>
      <xdr:rowOff>99222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470413"/>
          <a:ext cx="838200" cy="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59470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261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a:extLst>
            <a:ext uri="{FF2B5EF4-FFF2-40B4-BE49-F238E27FC236}">
              <a16:creationId xmlns:a16="http://schemas.microsoft.com/office/drawing/2014/main" id="{00000000-0008-0000-0700-0000B3000000}"/>
            </a:ext>
          </a:extLst>
        </xdr:cNvPr>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99222</xdr:rowOff>
    </xdr:from>
    <xdr:to>
      <xdr:col>5</xdr:col>
      <xdr:colOff>358775</xdr:colOff>
      <xdr:row>78</xdr:row>
      <xdr:rowOff>111379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472322"/>
          <a:ext cx="889000" cy="1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a:extLst>
            <a:ext uri="{FF2B5EF4-FFF2-40B4-BE49-F238E27FC236}">
              <a16:creationId xmlns:a16="http://schemas.microsoft.com/office/drawing/2014/main" id="{00000000-0008-0000-0700-0000B5000000}"/>
            </a:ext>
          </a:extLst>
        </xdr:cNvPr>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155260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4" y="1352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111379</xdr:rowOff>
    </xdr:from>
    <xdr:to>
      <xdr:col>4</xdr:col>
      <xdr:colOff>155575</xdr:colOff>
      <xdr:row>78</xdr:row>
      <xdr:rowOff>120872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484479"/>
          <a:ext cx="889000" cy="9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a:extLst>
            <a:ext uri="{FF2B5EF4-FFF2-40B4-BE49-F238E27FC236}">
              <a16:creationId xmlns:a16="http://schemas.microsoft.com/office/drawing/2014/main" id="{00000000-0008-0000-0700-0000B8000000}"/>
            </a:ext>
          </a:extLst>
        </xdr:cNvPr>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162441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4" y="1353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120331</xdr:rowOff>
    </xdr:from>
    <xdr:to>
      <xdr:col>2</xdr:col>
      <xdr:colOff>638175</xdr:colOff>
      <xdr:row>78</xdr:row>
      <xdr:rowOff>120872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493431"/>
          <a:ext cx="889000" cy="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a:extLst>
            <a:ext uri="{FF2B5EF4-FFF2-40B4-BE49-F238E27FC236}">
              <a16:creationId xmlns:a16="http://schemas.microsoft.com/office/drawing/2014/main" id="{00000000-0008-0000-0700-0000BB000000}"/>
            </a:ext>
          </a:extLst>
        </xdr:cNvPr>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168490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4" y="1354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a:extLst>
            <a:ext uri="{FF2B5EF4-FFF2-40B4-BE49-F238E27FC236}">
              <a16:creationId xmlns:a16="http://schemas.microsoft.com/office/drawing/2014/main" id="{00000000-0008-0000-0700-0000BD000000}"/>
            </a:ext>
          </a:extLst>
        </xdr:cNvPr>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169839</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4" y="1354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46513</xdr:rowOff>
    </xdr:from>
    <xdr:to>
      <xdr:col>6</xdr:col>
      <xdr:colOff>561975</xdr:colOff>
      <xdr:row>78</xdr:row>
      <xdr:rowOff>148113</xdr:rowOff>
    </xdr:to>
    <xdr:sp macro="" textlink="">
      <xdr:nvSpPr>
        <xdr:cNvPr id="196" name="円/楕円 195">
          <a:extLst>
            <a:ext uri="{FF2B5EF4-FFF2-40B4-BE49-F238E27FC236}">
              <a16:creationId xmlns:a16="http://schemas.microsoft.com/office/drawing/2014/main" id="{00000000-0008-0000-0700-0000C4000000}"/>
            </a:ext>
          </a:extLst>
        </xdr:cNvPr>
        <xdr:cNvSpPr/>
      </xdr:nvSpPr>
      <xdr:spPr>
        <a:xfrm>
          <a:off x="4584700" y="1341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15020</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88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158,938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48422</xdr:rowOff>
    </xdr:from>
    <xdr:to>
      <xdr:col>5</xdr:col>
      <xdr:colOff>409575</xdr:colOff>
      <xdr:row>78</xdr:row>
      <xdr:rowOff>150022</xdr:rowOff>
    </xdr:to>
    <xdr:sp macro="" textlink="">
      <xdr:nvSpPr>
        <xdr:cNvPr id="198" name="円/楕円 197">
          <a:extLst>
            <a:ext uri="{FF2B5EF4-FFF2-40B4-BE49-F238E27FC236}">
              <a16:creationId xmlns:a16="http://schemas.microsoft.com/office/drawing/2014/main" id="{00000000-0008-0000-0700-0000C6000000}"/>
            </a:ext>
          </a:extLst>
        </xdr:cNvPr>
        <xdr:cNvSpPr/>
      </xdr:nvSpPr>
      <xdr:spPr>
        <a:xfrm>
          <a:off x="3746500" y="1342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166549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4" y="13196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157,184</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60579</xdr:rowOff>
    </xdr:from>
    <xdr:to>
      <xdr:col>4</xdr:col>
      <xdr:colOff>206375</xdr:colOff>
      <xdr:row>78</xdr:row>
      <xdr:rowOff>162179</xdr:rowOff>
    </xdr:to>
    <xdr:sp macro="" textlink="">
      <xdr:nvSpPr>
        <xdr:cNvPr id="200" name="円/楕円 199">
          <a:extLst>
            <a:ext uri="{FF2B5EF4-FFF2-40B4-BE49-F238E27FC236}">
              <a16:creationId xmlns:a16="http://schemas.microsoft.com/office/drawing/2014/main" id="{00000000-0008-0000-0700-0000C8000000}"/>
            </a:ext>
          </a:extLst>
        </xdr:cNvPr>
        <xdr:cNvSpPr/>
      </xdr:nvSpPr>
      <xdr:spPr>
        <a:xfrm>
          <a:off x="2857500" y="1343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7256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4" y="13208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146,017</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70072</xdr:rowOff>
    </xdr:from>
    <xdr:to>
      <xdr:col>3</xdr:col>
      <xdr:colOff>3175</xdr:colOff>
      <xdr:row>79</xdr:row>
      <xdr:rowOff>222</xdr:rowOff>
    </xdr:to>
    <xdr:sp macro="" textlink="">
      <xdr:nvSpPr>
        <xdr:cNvPr id="202" name="円/楕円 201">
          <a:extLst>
            <a:ext uri="{FF2B5EF4-FFF2-40B4-BE49-F238E27FC236}">
              <a16:creationId xmlns:a16="http://schemas.microsoft.com/office/drawing/2014/main" id="{00000000-0008-0000-0700-0000CA000000}"/>
            </a:ext>
          </a:extLst>
        </xdr:cNvPr>
        <xdr:cNvSpPr/>
      </xdr:nvSpPr>
      <xdr:spPr>
        <a:xfrm>
          <a:off x="1968500" y="1344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16749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4" y="13218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137,297</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69531</xdr:rowOff>
    </xdr:from>
    <xdr:to>
      <xdr:col>1</xdr:col>
      <xdr:colOff>485775</xdr:colOff>
      <xdr:row>78</xdr:row>
      <xdr:rowOff>171131</xdr:rowOff>
    </xdr:to>
    <xdr:sp macro="" textlink="">
      <xdr:nvSpPr>
        <xdr:cNvPr id="204" name="円/楕円 203">
          <a:extLst>
            <a:ext uri="{FF2B5EF4-FFF2-40B4-BE49-F238E27FC236}">
              <a16:creationId xmlns:a16="http://schemas.microsoft.com/office/drawing/2014/main" id="{00000000-0008-0000-0700-0000CC000000}"/>
            </a:ext>
          </a:extLst>
        </xdr:cNvPr>
        <xdr:cNvSpPr/>
      </xdr:nvSpPr>
      <xdr:spPr>
        <a:xfrm>
          <a:off x="1079500" y="1344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16208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4" y="1321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137,794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61781</xdr:rowOff>
    </xdr:from>
    <xdr:to>
      <xdr:col>6</xdr:col>
      <xdr:colOff>511175</xdr:colOff>
      <xdr:row>97</xdr:row>
      <xdr:rowOff>66886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92431"/>
          <a:ext cx="8382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126277</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14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a:extLst>
            <a:ext uri="{FF2B5EF4-FFF2-40B4-BE49-F238E27FC236}">
              <a16:creationId xmlns:a16="http://schemas.microsoft.com/office/drawing/2014/main" id="{00000000-0008-0000-0700-0000EE000000}"/>
            </a:ext>
          </a:extLst>
        </xdr:cNvPr>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61781</xdr:rowOff>
    </xdr:from>
    <xdr:to>
      <xdr:col>5</xdr:col>
      <xdr:colOff>358775</xdr:colOff>
      <xdr:row>97</xdr:row>
      <xdr:rowOff>100490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92431"/>
          <a:ext cx="889000" cy="3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a:extLst>
            <a:ext uri="{FF2B5EF4-FFF2-40B4-BE49-F238E27FC236}">
              <a16:creationId xmlns:a16="http://schemas.microsoft.com/office/drawing/2014/main" id="{00000000-0008-0000-0700-0000F0000000}"/>
            </a:ext>
          </a:extLst>
        </xdr:cNvPr>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109024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9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68562</xdr:rowOff>
    </xdr:from>
    <xdr:to>
      <xdr:col>4</xdr:col>
      <xdr:colOff>155575</xdr:colOff>
      <xdr:row>97</xdr:row>
      <xdr:rowOff>100490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699212"/>
          <a:ext cx="8890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a:extLst>
            <a:ext uri="{FF2B5EF4-FFF2-40B4-BE49-F238E27FC236}">
              <a16:creationId xmlns:a16="http://schemas.microsoft.com/office/drawing/2014/main" id="{00000000-0008-0000-0700-0000F3000000}"/>
            </a:ext>
          </a:extLst>
        </xdr:cNvPr>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98617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63010</xdr:rowOff>
    </xdr:from>
    <xdr:to>
      <xdr:col>2</xdr:col>
      <xdr:colOff>638175</xdr:colOff>
      <xdr:row>97</xdr:row>
      <xdr:rowOff>68562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693660"/>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a:extLst>
            <a:ext uri="{FF2B5EF4-FFF2-40B4-BE49-F238E27FC236}">
              <a16:creationId xmlns:a16="http://schemas.microsoft.com/office/drawing/2014/main" id="{00000000-0008-0000-0700-0000F6000000}"/>
            </a:ext>
          </a:extLst>
        </xdr:cNvPr>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119245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a:extLst>
            <a:ext uri="{FF2B5EF4-FFF2-40B4-BE49-F238E27FC236}">
              <a16:creationId xmlns:a16="http://schemas.microsoft.com/office/drawing/2014/main" id="{00000000-0008-0000-0700-0000F8000000}"/>
            </a:ext>
          </a:extLst>
        </xdr:cNvPr>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110438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39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16086</xdr:rowOff>
    </xdr:from>
    <xdr:to>
      <xdr:col>6</xdr:col>
      <xdr:colOff>561975</xdr:colOff>
      <xdr:row>97</xdr:row>
      <xdr:rowOff>117686</xdr:rowOff>
    </xdr:to>
    <xdr:sp macro="" textlink="">
      <xdr:nvSpPr>
        <xdr:cNvPr id="255" name="円/楕円 254">
          <a:extLst>
            <a:ext uri="{FF2B5EF4-FFF2-40B4-BE49-F238E27FC236}">
              <a16:creationId xmlns:a16="http://schemas.microsoft.com/office/drawing/2014/main" id="{00000000-0008-0000-0700-0000FF000000}"/>
            </a:ext>
          </a:extLst>
        </xdr:cNvPr>
        <xdr:cNvSpPr/>
      </xdr:nvSpPr>
      <xdr:spPr>
        <a:xfrm>
          <a:off x="4584700" y="1664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165963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2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34,439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10981</xdr:rowOff>
    </xdr:from>
    <xdr:to>
      <xdr:col>5</xdr:col>
      <xdr:colOff>409575</xdr:colOff>
      <xdr:row>97</xdr:row>
      <xdr:rowOff>112581</xdr:rowOff>
    </xdr:to>
    <xdr:sp macro="" textlink="">
      <xdr:nvSpPr>
        <xdr:cNvPr id="257" name="円/楕円 256">
          <a:extLst>
            <a:ext uri="{FF2B5EF4-FFF2-40B4-BE49-F238E27FC236}">
              <a16:creationId xmlns:a16="http://schemas.microsoft.com/office/drawing/2014/main" id="{00000000-0008-0000-0700-000001010000}"/>
            </a:ext>
          </a:extLst>
        </xdr:cNvPr>
        <xdr:cNvSpPr/>
      </xdr:nvSpPr>
      <xdr:spPr>
        <a:xfrm>
          <a:off x="3746500" y="1664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103708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3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34,908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49690</xdr:rowOff>
    </xdr:from>
    <xdr:to>
      <xdr:col>4</xdr:col>
      <xdr:colOff>206375</xdr:colOff>
      <xdr:row>97</xdr:row>
      <xdr:rowOff>151290</xdr:rowOff>
    </xdr:to>
    <xdr:sp macro="" textlink="">
      <xdr:nvSpPr>
        <xdr:cNvPr id="259" name="円/楕円 258">
          <a:extLst>
            <a:ext uri="{FF2B5EF4-FFF2-40B4-BE49-F238E27FC236}">
              <a16:creationId xmlns:a16="http://schemas.microsoft.com/office/drawing/2014/main" id="{00000000-0008-0000-0700-000003010000}"/>
            </a:ext>
          </a:extLst>
        </xdr:cNvPr>
        <xdr:cNvSpPr/>
      </xdr:nvSpPr>
      <xdr:spPr>
        <a:xfrm>
          <a:off x="2857500" y="166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142417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77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17762</xdr:rowOff>
    </xdr:from>
    <xdr:to>
      <xdr:col>3</xdr:col>
      <xdr:colOff>3175</xdr:colOff>
      <xdr:row>97</xdr:row>
      <xdr:rowOff>119362</xdr:rowOff>
    </xdr:to>
    <xdr:sp macro="" textlink="">
      <xdr:nvSpPr>
        <xdr:cNvPr id="261" name="円/楕円 260">
          <a:extLst>
            <a:ext uri="{FF2B5EF4-FFF2-40B4-BE49-F238E27FC236}">
              <a16:creationId xmlns:a16="http://schemas.microsoft.com/office/drawing/2014/main" id="{00000000-0008-0000-0700-000005010000}"/>
            </a:ext>
          </a:extLst>
        </xdr:cNvPr>
        <xdr:cNvSpPr/>
      </xdr:nvSpPr>
      <xdr:spPr>
        <a:xfrm>
          <a:off x="1968500" y="1664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110489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4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34,285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12210</xdr:rowOff>
    </xdr:from>
    <xdr:to>
      <xdr:col>1</xdr:col>
      <xdr:colOff>485775</xdr:colOff>
      <xdr:row>97</xdr:row>
      <xdr:rowOff>113810</xdr:rowOff>
    </xdr:to>
    <xdr:sp macro="" textlink="">
      <xdr:nvSpPr>
        <xdr:cNvPr id="263" name="円/楕円 262">
          <a:extLst>
            <a:ext uri="{FF2B5EF4-FFF2-40B4-BE49-F238E27FC236}">
              <a16:creationId xmlns:a16="http://schemas.microsoft.com/office/drawing/2014/main" id="{00000000-0008-0000-0700-000007010000}"/>
            </a:ext>
          </a:extLst>
        </xdr:cNvPr>
        <xdr:cNvSpPr/>
      </xdr:nvSpPr>
      <xdr:spPr>
        <a:xfrm>
          <a:off x="1079500" y="1664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104937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73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34,795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32021</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7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a:extLst>
            <a:ext uri="{FF2B5EF4-FFF2-40B4-BE49-F238E27FC236}">
              <a16:creationId xmlns:a16="http://schemas.microsoft.com/office/drawing/2014/main" id="{00000000-0008-0000-0700-000027010000}"/>
            </a:ext>
          </a:extLst>
        </xdr:cNvPr>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113792</xdr:rowOff>
    </xdr:from>
    <xdr:to>
      <xdr:col>14</xdr:col>
      <xdr:colOff>28575</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28892"/>
          <a:ext cx="88900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a:extLst>
            <a:ext uri="{FF2B5EF4-FFF2-40B4-BE49-F238E27FC236}">
              <a16:creationId xmlns:a16="http://schemas.microsoft.com/office/drawing/2014/main" id="{00000000-0008-0000-0700-000029010000}"/>
            </a:ext>
          </a:extLst>
        </xdr:cNvPr>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126001</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7"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113792</xdr:rowOff>
    </xdr:from>
    <xdr:to>
      <xdr:col>12</xdr:col>
      <xdr:colOff>511175</xdr:colOff>
      <xdr:row>38</xdr:row>
      <xdr:rowOff>151003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628892"/>
          <a:ext cx="8890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a:extLst>
            <a:ext uri="{FF2B5EF4-FFF2-40B4-BE49-F238E27FC236}">
              <a16:creationId xmlns:a16="http://schemas.microsoft.com/office/drawing/2014/main" id="{00000000-0008-0000-0700-00002C010000}"/>
            </a:ext>
          </a:extLst>
        </xdr:cNvPr>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85996</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7"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6985</xdr:rowOff>
    </xdr:from>
    <xdr:to>
      <xdr:col>11</xdr:col>
      <xdr:colOff>307975</xdr:colOff>
      <xdr:row>38</xdr:row>
      <xdr:rowOff>151003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522085"/>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a:extLst>
            <a:ext uri="{FF2B5EF4-FFF2-40B4-BE49-F238E27FC236}">
              <a16:creationId xmlns:a16="http://schemas.microsoft.com/office/drawing/2014/main" id="{00000000-0008-0000-0700-00002F010000}"/>
            </a:ext>
          </a:extLst>
        </xdr:cNvPr>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43324</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7" y="621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a:extLst>
            <a:ext uri="{FF2B5EF4-FFF2-40B4-BE49-F238E27FC236}">
              <a16:creationId xmlns:a16="http://schemas.microsoft.com/office/drawing/2014/main" id="{00000000-0008-0000-0700-000031010000}"/>
            </a:ext>
          </a:extLst>
        </xdr:cNvPr>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90695</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7" y="609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2" name="円/楕円 311">
          <a:extLst>
            <a:ext uri="{FF2B5EF4-FFF2-40B4-BE49-F238E27FC236}">
              <a16:creationId xmlns:a16="http://schemas.microsoft.com/office/drawing/2014/main" id="{00000000-0008-0000-0700-000038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14" name="円/楕円 313">
          <a:extLst>
            <a:ext uri="{FF2B5EF4-FFF2-40B4-BE49-F238E27FC236}">
              <a16:creationId xmlns:a16="http://schemas.microsoft.com/office/drawing/2014/main" id="{00000000-0008-0000-0700-00003A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62992</xdr:rowOff>
    </xdr:from>
    <xdr:to>
      <xdr:col>12</xdr:col>
      <xdr:colOff>561975</xdr:colOff>
      <xdr:row>38</xdr:row>
      <xdr:rowOff>164592</xdr:rowOff>
    </xdr:to>
    <xdr:sp macro="" textlink="">
      <xdr:nvSpPr>
        <xdr:cNvPr id="316" name="円/楕円 315">
          <a:extLst>
            <a:ext uri="{FF2B5EF4-FFF2-40B4-BE49-F238E27FC236}">
              <a16:creationId xmlns:a16="http://schemas.microsoft.com/office/drawing/2014/main" id="{00000000-0008-0000-0700-00003C010000}"/>
            </a:ext>
          </a:extLst>
        </xdr:cNvPr>
        <xdr:cNvSpPr/>
      </xdr:nvSpPr>
      <xdr:spPr>
        <a:xfrm>
          <a:off x="8699500" y="657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155719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70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804</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100203</xdr:rowOff>
    </xdr:from>
    <xdr:to>
      <xdr:col>11</xdr:col>
      <xdr:colOff>358775</xdr:colOff>
      <xdr:row>39</xdr:row>
      <xdr:rowOff>30353</xdr:rowOff>
    </xdr:to>
    <xdr:sp macro="" textlink="">
      <xdr:nvSpPr>
        <xdr:cNvPr id="318" name="円/楕円 317">
          <a:extLst>
            <a:ext uri="{FF2B5EF4-FFF2-40B4-BE49-F238E27FC236}">
              <a16:creationId xmlns:a16="http://schemas.microsoft.com/office/drawing/2014/main" id="{00000000-0008-0000-0700-00003E010000}"/>
            </a:ext>
          </a:extLst>
        </xdr:cNvPr>
        <xdr:cNvSpPr/>
      </xdr:nvSpPr>
      <xdr:spPr>
        <a:xfrm>
          <a:off x="7810500" y="66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21480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08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127635</xdr:rowOff>
    </xdr:from>
    <xdr:to>
      <xdr:col>10</xdr:col>
      <xdr:colOff>155575</xdr:colOff>
      <xdr:row>38</xdr:row>
      <xdr:rowOff>57785</xdr:rowOff>
    </xdr:to>
    <xdr:sp macro="" textlink="">
      <xdr:nvSpPr>
        <xdr:cNvPr id="320" name="円/楕円 319">
          <a:extLst>
            <a:ext uri="{FF2B5EF4-FFF2-40B4-BE49-F238E27FC236}">
              <a16:creationId xmlns:a16="http://schemas.microsoft.com/office/drawing/2014/main" id="{00000000-0008-0000-0700-000040010000}"/>
            </a:ext>
          </a:extLst>
        </xdr:cNvPr>
        <xdr:cNvSpPr/>
      </xdr:nvSpPr>
      <xdr:spPr>
        <a:xfrm>
          <a:off x="6921500" y="64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48912</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7" y="656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946</xdr:rowOff>
    </xdr:from>
    <xdr:to>
      <xdr:col>15</xdr:col>
      <xdr:colOff>180975</xdr:colOff>
      <xdr:row>59</xdr:row>
      <xdr:rowOff>31269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16496"/>
          <a:ext cx="838200" cy="3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149675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922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a:extLst>
            <a:ext uri="{FF2B5EF4-FFF2-40B4-BE49-F238E27FC236}">
              <a16:creationId xmlns:a16="http://schemas.microsoft.com/office/drawing/2014/main" id="{00000000-0008-0000-0700-000062010000}"/>
            </a:ext>
          </a:extLst>
        </xdr:cNvPr>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946</xdr:rowOff>
    </xdr:from>
    <xdr:to>
      <xdr:col>14</xdr:col>
      <xdr:colOff>28575</xdr:colOff>
      <xdr:row>59</xdr:row>
      <xdr:rowOff>13764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16496"/>
          <a:ext cx="8890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a:extLst>
            <a:ext uri="{FF2B5EF4-FFF2-40B4-BE49-F238E27FC236}">
              <a16:creationId xmlns:a16="http://schemas.microsoft.com/office/drawing/2014/main" id="{00000000-0008-0000-0700-000064010000}"/>
            </a:ext>
          </a:extLst>
        </xdr:cNvPr>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94066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1020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154798</xdr:rowOff>
    </xdr:from>
    <xdr:to>
      <xdr:col>12</xdr:col>
      <xdr:colOff>511175</xdr:colOff>
      <xdr:row>59</xdr:row>
      <xdr:rowOff>13764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098898"/>
          <a:ext cx="889000" cy="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a:extLst>
            <a:ext uri="{FF2B5EF4-FFF2-40B4-BE49-F238E27FC236}">
              <a16:creationId xmlns:a16="http://schemas.microsoft.com/office/drawing/2014/main" id="{00000000-0008-0000-0700-000067010000}"/>
            </a:ext>
          </a:extLst>
        </xdr:cNvPr>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95422</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1021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154798</xdr:rowOff>
    </xdr:from>
    <xdr:to>
      <xdr:col>11</xdr:col>
      <xdr:colOff>307975</xdr:colOff>
      <xdr:row>59</xdr:row>
      <xdr:rowOff>24613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098898"/>
          <a:ext cx="889000" cy="4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a:extLst>
            <a:ext uri="{FF2B5EF4-FFF2-40B4-BE49-F238E27FC236}">
              <a16:creationId xmlns:a16="http://schemas.microsoft.com/office/drawing/2014/main" id="{00000000-0008-0000-0700-00006A010000}"/>
            </a:ext>
          </a:extLst>
        </xdr:cNvPr>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100004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102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a:extLst>
            <a:ext uri="{FF2B5EF4-FFF2-40B4-BE49-F238E27FC236}">
              <a16:creationId xmlns:a16="http://schemas.microsoft.com/office/drawing/2014/main" id="{00000000-0008-0000-0700-00006C010000}"/>
            </a:ext>
          </a:extLst>
        </xdr:cNvPr>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100311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1021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151919</xdr:rowOff>
    </xdr:from>
    <xdr:to>
      <xdr:col>15</xdr:col>
      <xdr:colOff>231775</xdr:colOff>
      <xdr:row>59</xdr:row>
      <xdr:rowOff>82069</xdr:rowOff>
    </xdr:to>
    <xdr:sp macro="" textlink="">
      <xdr:nvSpPr>
        <xdr:cNvPr id="371" name="円/楕円 370">
          <a:extLst>
            <a:ext uri="{FF2B5EF4-FFF2-40B4-BE49-F238E27FC236}">
              <a16:creationId xmlns:a16="http://schemas.microsoft.com/office/drawing/2014/main" id="{00000000-0008-0000-0700-000073010000}"/>
            </a:ext>
          </a:extLst>
        </xdr:cNvPr>
        <xdr:cNvSpPr/>
      </xdr:nvSpPr>
      <xdr:spPr>
        <a:xfrm>
          <a:off x="10426700" y="1009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105226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4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20,703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121596</xdr:rowOff>
    </xdr:from>
    <xdr:to>
      <xdr:col>14</xdr:col>
      <xdr:colOff>79375</xdr:colOff>
      <xdr:row>59</xdr:row>
      <xdr:rowOff>51746</xdr:rowOff>
    </xdr:to>
    <xdr:sp macro="" textlink="">
      <xdr:nvSpPr>
        <xdr:cNvPr id="373" name="円/楕円 372">
          <a:extLst>
            <a:ext uri="{FF2B5EF4-FFF2-40B4-BE49-F238E27FC236}">
              <a16:creationId xmlns:a16="http://schemas.microsoft.com/office/drawing/2014/main" id="{00000000-0008-0000-0700-000075010000}"/>
            </a:ext>
          </a:extLst>
        </xdr:cNvPr>
        <xdr:cNvSpPr/>
      </xdr:nvSpPr>
      <xdr:spPr>
        <a:xfrm>
          <a:off x="9588500" y="100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68273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84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29,988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134414</xdr:rowOff>
    </xdr:from>
    <xdr:to>
      <xdr:col>12</xdr:col>
      <xdr:colOff>561975</xdr:colOff>
      <xdr:row>59</xdr:row>
      <xdr:rowOff>64564</xdr:rowOff>
    </xdr:to>
    <xdr:sp macro="" textlink="">
      <xdr:nvSpPr>
        <xdr:cNvPr id="375" name="円/楕円 374">
          <a:extLst>
            <a:ext uri="{FF2B5EF4-FFF2-40B4-BE49-F238E27FC236}">
              <a16:creationId xmlns:a16="http://schemas.microsoft.com/office/drawing/2014/main" id="{00000000-0008-0000-0700-000077010000}"/>
            </a:ext>
          </a:extLst>
        </xdr:cNvPr>
        <xdr:cNvSpPr/>
      </xdr:nvSpPr>
      <xdr:spPr>
        <a:xfrm>
          <a:off x="8699500" y="1007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81091</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85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26,063</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103998</xdr:rowOff>
    </xdr:from>
    <xdr:to>
      <xdr:col>11</xdr:col>
      <xdr:colOff>358775</xdr:colOff>
      <xdr:row>59</xdr:row>
      <xdr:rowOff>34148</xdr:rowOff>
    </xdr:to>
    <xdr:sp macro="" textlink="">
      <xdr:nvSpPr>
        <xdr:cNvPr id="377" name="円/楕円 376">
          <a:extLst>
            <a:ext uri="{FF2B5EF4-FFF2-40B4-BE49-F238E27FC236}">
              <a16:creationId xmlns:a16="http://schemas.microsoft.com/office/drawing/2014/main" id="{00000000-0008-0000-0700-000079010000}"/>
            </a:ext>
          </a:extLst>
        </xdr:cNvPr>
        <xdr:cNvSpPr/>
      </xdr:nvSpPr>
      <xdr:spPr>
        <a:xfrm>
          <a:off x="7810500" y="10048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50675</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82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35,377</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145263</xdr:rowOff>
    </xdr:from>
    <xdr:to>
      <xdr:col>10</xdr:col>
      <xdr:colOff>155575</xdr:colOff>
      <xdr:row>59</xdr:row>
      <xdr:rowOff>75413</xdr:rowOff>
    </xdr:to>
    <xdr:sp macro="" textlink="">
      <xdr:nvSpPr>
        <xdr:cNvPr id="379" name="円/楕円 378">
          <a:extLst>
            <a:ext uri="{FF2B5EF4-FFF2-40B4-BE49-F238E27FC236}">
              <a16:creationId xmlns:a16="http://schemas.microsoft.com/office/drawing/2014/main" id="{00000000-0008-0000-0700-00007B010000}"/>
            </a:ext>
          </a:extLst>
        </xdr:cNvPr>
        <xdr:cNvSpPr/>
      </xdr:nvSpPr>
      <xdr:spPr>
        <a:xfrm>
          <a:off x="6921500" y="1008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91940</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86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22,741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商工費グラフ枠">
          <a:extLst>
            <a:ext uri="{FF2B5EF4-FFF2-40B4-BE49-F238E27FC236}">
              <a16:creationId xmlns:a16="http://schemas.microsoft.com/office/drawing/2014/main"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114227</xdr:rowOff>
    </xdr:from>
    <xdr:to>
      <xdr:col>15</xdr:col>
      <xdr:colOff>180340</xdr:colOff>
      <xdr:row>79</xdr:row>
      <xdr:rowOff>25595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10475595" y="11944277"/>
          <a:ext cx="1270" cy="162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29422</xdr:rowOff>
    </xdr:from>
    <xdr:ext cx="469744" cy="259045"/>
    <xdr:sp macro="" textlink="">
      <xdr:nvSpPr>
        <xdr:cNvPr id="407" name="商工費最小値テキスト">
          <a:extLst>
            <a:ext uri="{FF2B5EF4-FFF2-40B4-BE49-F238E27FC236}">
              <a16:creationId xmlns:a16="http://schemas.microsoft.com/office/drawing/2014/main" id="{00000000-0008-0000-0700-000097010000}"/>
            </a:ext>
          </a:extLst>
        </xdr:cNvPr>
        <xdr:cNvSpPr txBox="1"/>
      </xdr:nvSpPr>
      <xdr:spPr>
        <a:xfrm>
          <a:off x="10528300" y="135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79</xdr:row>
      <xdr:rowOff>25595</xdr:rowOff>
    </xdr:from>
    <xdr:to>
      <xdr:col>15</xdr:col>
      <xdr:colOff>269875</xdr:colOff>
      <xdr:row>79</xdr:row>
      <xdr:rowOff>25595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35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60904</xdr:rowOff>
    </xdr:from>
    <xdr:ext cx="534377" cy="259045"/>
    <xdr:sp macro="" textlink="">
      <xdr:nvSpPr>
        <xdr:cNvPr id="409" name="商工費最大値テキスト">
          <a:extLst>
            <a:ext uri="{FF2B5EF4-FFF2-40B4-BE49-F238E27FC236}">
              <a16:creationId xmlns:a16="http://schemas.microsoft.com/office/drawing/2014/main" id="{00000000-0008-0000-0700-000099010000}"/>
            </a:ext>
          </a:extLst>
        </xdr:cNvPr>
        <xdr:cNvSpPr txBox="1"/>
      </xdr:nvSpPr>
      <xdr:spPr>
        <a:xfrm>
          <a:off x="10528300" y="1171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69</xdr:row>
      <xdr:rowOff>114227</xdr:rowOff>
    </xdr:from>
    <xdr:to>
      <xdr:col>15</xdr:col>
      <xdr:colOff>269875</xdr:colOff>
      <xdr:row>69</xdr:row>
      <xdr:rowOff>114227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1944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88364</xdr:rowOff>
    </xdr:from>
    <xdr:to>
      <xdr:col>15</xdr:col>
      <xdr:colOff>180975</xdr:colOff>
      <xdr:row>78</xdr:row>
      <xdr:rowOff>135161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9639300" y="13290014"/>
          <a:ext cx="838200" cy="21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135715</xdr:rowOff>
    </xdr:from>
    <xdr:ext cx="534377" cy="259045"/>
    <xdr:sp macro="" textlink="">
      <xdr:nvSpPr>
        <xdr:cNvPr id="412" name="商工費平均値テキスト">
          <a:extLst>
            <a:ext uri="{FF2B5EF4-FFF2-40B4-BE49-F238E27FC236}">
              <a16:creationId xmlns:a16="http://schemas.microsoft.com/office/drawing/2014/main" id="{00000000-0008-0000-0700-00009C010000}"/>
            </a:ext>
          </a:extLst>
        </xdr:cNvPr>
        <xdr:cNvSpPr txBox="1"/>
      </xdr:nvSpPr>
      <xdr:spPr>
        <a:xfrm>
          <a:off x="10528300" y="1299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112838</xdr:rowOff>
    </xdr:from>
    <xdr:to>
      <xdr:col>15</xdr:col>
      <xdr:colOff>231775</xdr:colOff>
      <xdr:row>77</xdr:row>
      <xdr:rowOff>42988</xdr:rowOff>
    </xdr:to>
    <xdr:sp macro="" textlink="">
      <xdr:nvSpPr>
        <xdr:cNvPr id="413" name="フローチャート : 判断 412">
          <a:extLst>
            <a:ext uri="{FF2B5EF4-FFF2-40B4-BE49-F238E27FC236}">
              <a16:creationId xmlns:a16="http://schemas.microsoft.com/office/drawing/2014/main" id="{00000000-0008-0000-0700-00009D010000}"/>
            </a:ext>
          </a:extLst>
        </xdr:cNvPr>
        <xdr:cNvSpPr/>
      </xdr:nvSpPr>
      <xdr:spPr>
        <a:xfrm>
          <a:off x="104267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135161</xdr:rowOff>
    </xdr:from>
    <xdr:to>
      <xdr:col>14</xdr:col>
      <xdr:colOff>28575</xdr:colOff>
      <xdr:row>78</xdr:row>
      <xdr:rowOff>158934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8750300" y="13508261"/>
          <a:ext cx="889000" cy="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95986</xdr:rowOff>
    </xdr:from>
    <xdr:to>
      <xdr:col>14</xdr:col>
      <xdr:colOff>79375</xdr:colOff>
      <xdr:row>78</xdr:row>
      <xdr:rowOff>26136</xdr:rowOff>
    </xdr:to>
    <xdr:sp macro="" textlink="">
      <xdr:nvSpPr>
        <xdr:cNvPr id="415" name="フローチャート : 判断 414">
          <a:extLst>
            <a:ext uri="{FF2B5EF4-FFF2-40B4-BE49-F238E27FC236}">
              <a16:creationId xmlns:a16="http://schemas.microsoft.com/office/drawing/2014/main" id="{00000000-0008-0000-0700-00009F010000}"/>
            </a:ext>
          </a:extLst>
        </xdr:cNvPr>
        <xdr:cNvSpPr/>
      </xdr:nvSpPr>
      <xdr:spPr>
        <a:xfrm>
          <a:off x="9588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42663</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7" y="130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155637</xdr:rowOff>
    </xdr:from>
    <xdr:to>
      <xdr:col>12</xdr:col>
      <xdr:colOff>511175</xdr:colOff>
      <xdr:row>78</xdr:row>
      <xdr:rowOff>158934</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7861300" y="13528737"/>
          <a:ext cx="889000" cy="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109376</xdr:rowOff>
    </xdr:from>
    <xdr:to>
      <xdr:col>12</xdr:col>
      <xdr:colOff>561975</xdr:colOff>
      <xdr:row>78</xdr:row>
      <xdr:rowOff>39526</xdr:rowOff>
    </xdr:to>
    <xdr:sp macro="" textlink="">
      <xdr:nvSpPr>
        <xdr:cNvPr id="418" name="フローチャート : 判断 417">
          <a:extLst>
            <a:ext uri="{FF2B5EF4-FFF2-40B4-BE49-F238E27FC236}">
              <a16:creationId xmlns:a16="http://schemas.microsoft.com/office/drawing/2014/main" id="{00000000-0008-0000-0700-0000A2010000}"/>
            </a:ext>
          </a:extLst>
        </xdr:cNvPr>
        <xdr:cNvSpPr/>
      </xdr:nvSpPr>
      <xdr:spPr>
        <a:xfrm>
          <a:off x="8699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56053</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15427" y="1308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133986</xdr:rowOff>
    </xdr:from>
    <xdr:to>
      <xdr:col>11</xdr:col>
      <xdr:colOff>307975</xdr:colOff>
      <xdr:row>78</xdr:row>
      <xdr:rowOff>155637</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a:off x="6972300" y="13507086"/>
          <a:ext cx="889000" cy="2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122864</xdr:rowOff>
    </xdr:from>
    <xdr:to>
      <xdr:col>11</xdr:col>
      <xdr:colOff>358775</xdr:colOff>
      <xdr:row>78</xdr:row>
      <xdr:rowOff>53014</xdr:rowOff>
    </xdr:to>
    <xdr:sp macro="" textlink="">
      <xdr:nvSpPr>
        <xdr:cNvPr id="421" name="フローチャート : 判断 420">
          <a:extLst>
            <a:ext uri="{FF2B5EF4-FFF2-40B4-BE49-F238E27FC236}">
              <a16:creationId xmlns:a16="http://schemas.microsoft.com/office/drawing/2014/main" id="{00000000-0008-0000-0700-0000A5010000}"/>
            </a:ext>
          </a:extLst>
        </xdr:cNvPr>
        <xdr:cNvSpPr/>
      </xdr:nvSpPr>
      <xdr:spPr>
        <a:xfrm>
          <a:off x="7810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69541</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7" y="1309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113164</xdr:rowOff>
    </xdr:from>
    <xdr:to>
      <xdr:col>10</xdr:col>
      <xdr:colOff>155575</xdr:colOff>
      <xdr:row>78</xdr:row>
      <xdr:rowOff>43314</xdr:rowOff>
    </xdr:to>
    <xdr:sp macro="" textlink="">
      <xdr:nvSpPr>
        <xdr:cNvPr id="423" name="フローチャート : 判断 422">
          <a:extLst>
            <a:ext uri="{FF2B5EF4-FFF2-40B4-BE49-F238E27FC236}">
              <a16:creationId xmlns:a16="http://schemas.microsoft.com/office/drawing/2014/main" id="{00000000-0008-0000-0700-0000A7010000}"/>
            </a:ext>
          </a:extLst>
        </xdr:cNvPr>
        <xdr:cNvSpPr/>
      </xdr:nvSpPr>
      <xdr:spPr>
        <a:xfrm>
          <a:off x="6921500" y="1331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59841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7" y="130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37564</xdr:rowOff>
    </xdr:from>
    <xdr:to>
      <xdr:col>15</xdr:col>
      <xdr:colOff>231775</xdr:colOff>
      <xdr:row>77</xdr:row>
      <xdr:rowOff>139164</xdr:rowOff>
    </xdr:to>
    <xdr:sp macro="" textlink="">
      <xdr:nvSpPr>
        <xdr:cNvPr id="430" name="円/楕円 429">
          <a:extLst>
            <a:ext uri="{FF2B5EF4-FFF2-40B4-BE49-F238E27FC236}">
              <a16:creationId xmlns:a16="http://schemas.microsoft.com/office/drawing/2014/main" id="{00000000-0008-0000-0700-0000AE010000}"/>
            </a:ext>
          </a:extLst>
        </xdr:cNvPr>
        <xdr:cNvSpPr/>
      </xdr:nvSpPr>
      <xdr:spPr>
        <a:xfrm>
          <a:off x="10426700" y="1323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15991</xdr:rowOff>
    </xdr:from>
    <xdr:ext cx="534377" cy="259045"/>
    <xdr:sp macro="" textlink="">
      <xdr:nvSpPr>
        <xdr:cNvPr id="431" name="商工費該当値テキスト">
          <a:extLst>
            <a:ext uri="{FF2B5EF4-FFF2-40B4-BE49-F238E27FC236}">
              <a16:creationId xmlns:a16="http://schemas.microsoft.com/office/drawing/2014/main" id="{00000000-0008-0000-0700-0000AF010000}"/>
            </a:ext>
          </a:extLst>
        </xdr:cNvPr>
        <xdr:cNvSpPr txBox="1"/>
      </xdr:nvSpPr>
      <xdr:spPr>
        <a:xfrm>
          <a:off x="10528300" y="1321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10,822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84361</xdr:rowOff>
    </xdr:from>
    <xdr:to>
      <xdr:col>14</xdr:col>
      <xdr:colOff>79375</xdr:colOff>
      <xdr:row>79</xdr:row>
      <xdr:rowOff>14511</xdr:rowOff>
    </xdr:to>
    <xdr:sp macro="" textlink="">
      <xdr:nvSpPr>
        <xdr:cNvPr id="432" name="円/楕円 431">
          <a:extLst>
            <a:ext uri="{FF2B5EF4-FFF2-40B4-BE49-F238E27FC236}">
              <a16:creationId xmlns:a16="http://schemas.microsoft.com/office/drawing/2014/main" id="{00000000-0008-0000-0700-0000B0010000}"/>
            </a:ext>
          </a:extLst>
        </xdr:cNvPr>
        <xdr:cNvSpPr/>
      </xdr:nvSpPr>
      <xdr:spPr>
        <a:xfrm>
          <a:off x="9588500" y="134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5638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404427" y="1355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108134</xdr:rowOff>
    </xdr:from>
    <xdr:to>
      <xdr:col>12</xdr:col>
      <xdr:colOff>561975</xdr:colOff>
      <xdr:row>79</xdr:row>
      <xdr:rowOff>38284</xdr:rowOff>
    </xdr:to>
    <xdr:sp macro="" textlink="">
      <xdr:nvSpPr>
        <xdr:cNvPr id="434" name="円/楕円 433">
          <a:extLst>
            <a:ext uri="{FF2B5EF4-FFF2-40B4-BE49-F238E27FC236}">
              <a16:creationId xmlns:a16="http://schemas.microsoft.com/office/drawing/2014/main" id="{00000000-0008-0000-0700-0000B2010000}"/>
            </a:ext>
          </a:extLst>
        </xdr:cNvPr>
        <xdr:cNvSpPr/>
      </xdr:nvSpPr>
      <xdr:spPr>
        <a:xfrm>
          <a:off x="8699500" y="134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29411</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515427" y="1357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3,411</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104837</xdr:rowOff>
    </xdr:from>
    <xdr:to>
      <xdr:col>11</xdr:col>
      <xdr:colOff>358775</xdr:colOff>
      <xdr:row>79</xdr:row>
      <xdr:rowOff>34987</xdr:rowOff>
    </xdr:to>
    <xdr:sp macro="" textlink="">
      <xdr:nvSpPr>
        <xdr:cNvPr id="436" name="円/楕円 435">
          <a:extLst>
            <a:ext uri="{FF2B5EF4-FFF2-40B4-BE49-F238E27FC236}">
              <a16:creationId xmlns:a16="http://schemas.microsoft.com/office/drawing/2014/main" id="{00000000-0008-0000-0700-0000B4010000}"/>
            </a:ext>
          </a:extLst>
        </xdr:cNvPr>
        <xdr:cNvSpPr/>
      </xdr:nvSpPr>
      <xdr:spPr>
        <a:xfrm>
          <a:off x="7810500" y="1347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26114</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626427" y="1357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83186</xdr:rowOff>
    </xdr:from>
    <xdr:to>
      <xdr:col>10</xdr:col>
      <xdr:colOff>155575</xdr:colOff>
      <xdr:row>79</xdr:row>
      <xdr:rowOff>13336</xdr:rowOff>
    </xdr:to>
    <xdr:sp macro="" textlink="">
      <xdr:nvSpPr>
        <xdr:cNvPr id="438" name="円/楕円 437">
          <a:extLst>
            <a:ext uri="{FF2B5EF4-FFF2-40B4-BE49-F238E27FC236}">
              <a16:creationId xmlns:a16="http://schemas.microsoft.com/office/drawing/2014/main" id="{00000000-0008-0000-0700-0000B6010000}"/>
            </a:ext>
          </a:extLst>
        </xdr:cNvPr>
        <xdr:cNvSpPr/>
      </xdr:nvSpPr>
      <xdr:spPr>
        <a:xfrm>
          <a:off x="6921500" y="1345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4463</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737427" y="1354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2" name="土木費グラフ枠">
          <a:extLst>
            <a:ext uri="{FF2B5EF4-FFF2-40B4-BE49-F238E27FC236}">
              <a16:creationId xmlns:a16="http://schemas.microsoft.com/office/drawing/2014/main" id="{00000000-0008-0000-07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4" name="土木費最小値テキスト">
          <a:extLst>
            <a:ext uri="{FF2B5EF4-FFF2-40B4-BE49-F238E27FC236}">
              <a16:creationId xmlns:a16="http://schemas.microsoft.com/office/drawing/2014/main" id="{00000000-0008-0000-0700-0000D0010000}"/>
            </a:ext>
          </a:extLst>
        </xdr:cNvPr>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6" name="土木費最大値テキスト">
          <a:extLst>
            <a:ext uri="{FF2B5EF4-FFF2-40B4-BE49-F238E27FC236}">
              <a16:creationId xmlns:a16="http://schemas.microsoft.com/office/drawing/2014/main" id="{00000000-0008-0000-0700-0000D2010000}"/>
            </a:ext>
          </a:extLst>
        </xdr:cNvPr>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118059</xdr:rowOff>
    </xdr:from>
    <xdr:to>
      <xdr:col>15</xdr:col>
      <xdr:colOff>180975</xdr:colOff>
      <xdr:row>98</xdr:row>
      <xdr:rowOff>128375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9639300" y="16920159"/>
          <a:ext cx="838200" cy="1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70418</xdr:rowOff>
    </xdr:from>
    <xdr:ext cx="534377" cy="259045"/>
    <xdr:sp macro="" textlink="">
      <xdr:nvSpPr>
        <xdr:cNvPr id="469" name="土木費平均値テキスト">
          <a:extLst>
            <a:ext uri="{FF2B5EF4-FFF2-40B4-BE49-F238E27FC236}">
              <a16:creationId xmlns:a16="http://schemas.microsoft.com/office/drawing/2014/main" id="{00000000-0008-0000-0700-0000D5010000}"/>
            </a:ext>
          </a:extLst>
        </xdr:cNvPr>
        <xdr:cNvSpPr txBox="1"/>
      </xdr:nvSpPr>
      <xdr:spPr>
        <a:xfrm>
          <a:off x="10528300" y="16701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70" name="フローチャート : 判断 469">
          <a:extLst>
            <a:ext uri="{FF2B5EF4-FFF2-40B4-BE49-F238E27FC236}">
              <a16:creationId xmlns:a16="http://schemas.microsoft.com/office/drawing/2014/main" id="{00000000-0008-0000-0700-0000D6010000}"/>
            </a:ext>
          </a:extLst>
        </xdr:cNvPr>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90226</xdr:rowOff>
    </xdr:from>
    <xdr:to>
      <xdr:col>14</xdr:col>
      <xdr:colOff>28575</xdr:colOff>
      <xdr:row>98</xdr:row>
      <xdr:rowOff>128375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8750300" y="16892326"/>
          <a:ext cx="889000" cy="38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72" name="フローチャート : 判断 471">
          <a:extLst>
            <a:ext uri="{FF2B5EF4-FFF2-40B4-BE49-F238E27FC236}">
              <a16:creationId xmlns:a16="http://schemas.microsoft.com/office/drawing/2014/main" id="{00000000-0008-0000-0700-0000D8010000}"/>
            </a:ext>
          </a:extLst>
        </xdr:cNvPr>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22272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6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90226</xdr:rowOff>
    </xdr:from>
    <xdr:to>
      <xdr:col>12</xdr:col>
      <xdr:colOff>511175</xdr:colOff>
      <xdr:row>98</xdr:row>
      <xdr:rowOff>143049</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7861300" y="16892326"/>
          <a:ext cx="889000" cy="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5" name="フローチャート : 判断 474">
          <a:extLst>
            <a:ext uri="{FF2B5EF4-FFF2-40B4-BE49-F238E27FC236}">
              <a16:creationId xmlns:a16="http://schemas.microsoft.com/office/drawing/2014/main" id="{00000000-0008-0000-0700-0000DB010000}"/>
            </a:ext>
          </a:extLst>
        </xdr:cNvPr>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165372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96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137637</xdr:rowOff>
    </xdr:from>
    <xdr:to>
      <xdr:col>11</xdr:col>
      <xdr:colOff>307975</xdr:colOff>
      <xdr:row>98</xdr:row>
      <xdr:rowOff>143049</xdr:rowOff>
    </xdr:to>
    <xdr:cxnSp macro="">
      <xdr:nvCxnSpPr>
        <xdr:cNvPr id="477" name="直線コネクタ 476">
          <a:extLst>
            <a:ext uri="{FF2B5EF4-FFF2-40B4-BE49-F238E27FC236}">
              <a16:creationId xmlns:a16="http://schemas.microsoft.com/office/drawing/2014/main" id="{00000000-0008-0000-0700-0000DD010000}"/>
            </a:ext>
          </a:extLst>
        </xdr:cNvPr>
        <xdr:cNvCxnSpPr/>
      </xdr:nvCxnSpPr>
      <xdr:spPr>
        <a:xfrm>
          <a:off x="6972300" y="16939737"/>
          <a:ext cx="889000" cy="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8" name="フローチャート : 判断 477">
          <a:extLst>
            <a:ext uri="{FF2B5EF4-FFF2-40B4-BE49-F238E27FC236}">
              <a16:creationId xmlns:a16="http://schemas.microsoft.com/office/drawing/2014/main" id="{00000000-0008-0000-0700-0000DE010000}"/>
            </a:ext>
          </a:extLst>
        </xdr:cNvPr>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32196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66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80" name="フローチャート : 判断 479">
          <a:extLst>
            <a:ext uri="{FF2B5EF4-FFF2-40B4-BE49-F238E27FC236}">
              <a16:creationId xmlns:a16="http://schemas.microsoft.com/office/drawing/2014/main" id="{00000000-0008-0000-0700-0000E0010000}"/>
            </a:ext>
          </a:extLst>
        </xdr:cNvPr>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30030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66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67259</xdr:rowOff>
    </xdr:from>
    <xdr:to>
      <xdr:col>15</xdr:col>
      <xdr:colOff>231775</xdr:colOff>
      <xdr:row>98</xdr:row>
      <xdr:rowOff>168859</xdr:rowOff>
    </xdr:to>
    <xdr:sp macro="" textlink="">
      <xdr:nvSpPr>
        <xdr:cNvPr id="487" name="円/楕円 486">
          <a:extLst>
            <a:ext uri="{FF2B5EF4-FFF2-40B4-BE49-F238E27FC236}">
              <a16:creationId xmlns:a16="http://schemas.microsoft.com/office/drawing/2014/main" id="{00000000-0008-0000-0700-0000E7010000}"/>
            </a:ext>
          </a:extLst>
        </xdr:cNvPr>
        <xdr:cNvSpPr/>
      </xdr:nvSpPr>
      <xdr:spPr>
        <a:xfrm>
          <a:off x="10426700" y="1686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25967</xdr:rowOff>
    </xdr:from>
    <xdr:ext cx="534377" cy="259045"/>
    <xdr:sp macro="" textlink="">
      <xdr:nvSpPr>
        <xdr:cNvPr id="488" name="土木費該当値テキスト">
          <a:extLst>
            <a:ext uri="{FF2B5EF4-FFF2-40B4-BE49-F238E27FC236}">
              <a16:creationId xmlns:a16="http://schemas.microsoft.com/office/drawing/2014/main" id="{00000000-0008-0000-0700-0000E8010000}"/>
            </a:ext>
          </a:extLst>
        </xdr:cNvPr>
        <xdr:cNvSpPr txBox="1"/>
      </xdr:nvSpPr>
      <xdr:spPr>
        <a:xfrm>
          <a:off x="10528300" y="1682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51,360</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77575</xdr:rowOff>
    </xdr:from>
    <xdr:to>
      <xdr:col>14</xdr:col>
      <xdr:colOff>79375</xdr:colOff>
      <xdr:row>99</xdr:row>
      <xdr:rowOff>7725</xdr:rowOff>
    </xdr:to>
    <xdr:sp macro="" textlink="">
      <xdr:nvSpPr>
        <xdr:cNvPr id="489" name="円/楕円 488">
          <a:extLst>
            <a:ext uri="{FF2B5EF4-FFF2-40B4-BE49-F238E27FC236}">
              <a16:creationId xmlns:a16="http://schemas.microsoft.com/office/drawing/2014/main" id="{00000000-0008-0000-0700-0000E9010000}"/>
            </a:ext>
          </a:extLst>
        </xdr:cNvPr>
        <xdr:cNvSpPr/>
      </xdr:nvSpPr>
      <xdr:spPr>
        <a:xfrm>
          <a:off x="9588500" y="1687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170302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9372111" y="1697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45,945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39426</xdr:rowOff>
    </xdr:from>
    <xdr:to>
      <xdr:col>12</xdr:col>
      <xdr:colOff>561975</xdr:colOff>
      <xdr:row>98</xdr:row>
      <xdr:rowOff>141026</xdr:rowOff>
    </xdr:to>
    <xdr:sp macro="" textlink="">
      <xdr:nvSpPr>
        <xdr:cNvPr id="491" name="円/楕円 490">
          <a:extLst>
            <a:ext uri="{FF2B5EF4-FFF2-40B4-BE49-F238E27FC236}">
              <a16:creationId xmlns:a16="http://schemas.microsoft.com/office/drawing/2014/main" id="{00000000-0008-0000-0700-0000EB010000}"/>
            </a:ext>
          </a:extLst>
        </xdr:cNvPr>
        <xdr:cNvSpPr/>
      </xdr:nvSpPr>
      <xdr:spPr>
        <a:xfrm>
          <a:off x="8699500" y="1684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157553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8483111" y="1661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65,971</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92249</xdr:rowOff>
    </xdr:from>
    <xdr:to>
      <xdr:col>11</xdr:col>
      <xdr:colOff>358775</xdr:colOff>
      <xdr:row>99</xdr:row>
      <xdr:rowOff>22399</xdr:rowOff>
    </xdr:to>
    <xdr:sp macro="" textlink="">
      <xdr:nvSpPr>
        <xdr:cNvPr id="493" name="円/楕円 492">
          <a:extLst>
            <a:ext uri="{FF2B5EF4-FFF2-40B4-BE49-F238E27FC236}">
              <a16:creationId xmlns:a16="http://schemas.microsoft.com/office/drawing/2014/main" id="{00000000-0008-0000-0700-0000ED010000}"/>
            </a:ext>
          </a:extLst>
        </xdr:cNvPr>
        <xdr:cNvSpPr/>
      </xdr:nvSpPr>
      <xdr:spPr>
        <a:xfrm>
          <a:off x="7810500" y="1689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13526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7594111" y="1698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38,242</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86837</xdr:rowOff>
    </xdr:from>
    <xdr:to>
      <xdr:col>10</xdr:col>
      <xdr:colOff>155575</xdr:colOff>
      <xdr:row>99</xdr:row>
      <xdr:rowOff>16987</xdr:rowOff>
    </xdr:to>
    <xdr:sp macro="" textlink="">
      <xdr:nvSpPr>
        <xdr:cNvPr id="495" name="円/楕円 494">
          <a:extLst>
            <a:ext uri="{FF2B5EF4-FFF2-40B4-BE49-F238E27FC236}">
              <a16:creationId xmlns:a16="http://schemas.microsoft.com/office/drawing/2014/main" id="{00000000-0008-0000-0700-0000EF010000}"/>
            </a:ext>
          </a:extLst>
        </xdr:cNvPr>
        <xdr:cNvSpPr/>
      </xdr:nvSpPr>
      <xdr:spPr>
        <a:xfrm>
          <a:off x="6921500" y="1688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8114</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6705111" y="16981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41,083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71482</xdr:rowOff>
    </xdr:from>
    <xdr:to>
      <xdr:col>23</xdr:col>
      <xdr:colOff>517525</xdr:colOff>
      <xdr:row>37</xdr:row>
      <xdr:rowOff>89065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5481300" y="6415132"/>
          <a:ext cx="838200" cy="1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7" name="フローチャート : 判断 526">
          <a:extLst>
            <a:ext uri="{FF2B5EF4-FFF2-40B4-BE49-F238E27FC236}">
              <a16:creationId xmlns:a16="http://schemas.microsoft.com/office/drawing/2014/main" id="{00000000-0008-0000-0700-00000F020000}"/>
            </a:ext>
          </a:extLst>
        </xdr:cNvPr>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68929</xdr:rowOff>
    </xdr:from>
    <xdr:to>
      <xdr:col>22</xdr:col>
      <xdr:colOff>365125</xdr:colOff>
      <xdr:row>37</xdr:row>
      <xdr:rowOff>71482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6412579"/>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9" name="フローチャート : 判断 528">
          <a:extLst>
            <a:ext uri="{FF2B5EF4-FFF2-40B4-BE49-F238E27FC236}">
              <a16:creationId xmlns:a16="http://schemas.microsoft.com/office/drawing/2014/main" id="{00000000-0008-0000-0700-000011020000}"/>
            </a:ext>
          </a:extLst>
        </xdr:cNvPr>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125912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1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68929</xdr:rowOff>
    </xdr:from>
    <xdr:to>
      <xdr:col>21</xdr:col>
      <xdr:colOff>161925</xdr:colOff>
      <xdr:row>37</xdr:row>
      <xdr:rowOff>81274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412579"/>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32" name="フローチャート : 判断 531">
          <a:extLst>
            <a:ext uri="{FF2B5EF4-FFF2-40B4-BE49-F238E27FC236}">
              <a16:creationId xmlns:a16="http://schemas.microsoft.com/office/drawing/2014/main" id="{00000000-0008-0000-0700-000014020000}"/>
            </a:ext>
          </a:extLst>
        </xdr:cNvPr>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112342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4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64662</xdr:rowOff>
    </xdr:from>
    <xdr:to>
      <xdr:col>19</xdr:col>
      <xdr:colOff>644525</xdr:colOff>
      <xdr:row>37</xdr:row>
      <xdr:rowOff>81274</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408312"/>
          <a:ext cx="889000" cy="1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5" name="フローチャート : 判断 534">
          <a:extLst>
            <a:ext uri="{FF2B5EF4-FFF2-40B4-BE49-F238E27FC236}">
              <a16:creationId xmlns:a16="http://schemas.microsoft.com/office/drawing/2014/main" id="{00000000-0008-0000-0700-000017020000}"/>
            </a:ext>
          </a:extLst>
        </xdr:cNvPr>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127620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4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7" name="フローチャート : 判断 536">
          <a:extLst>
            <a:ext uri="{FF2B5EF4-FFF2-40B4-BE49-F238E27FC236}">
              <a16:creationId xmlns:a16="http://schemas.microsoft.com/office/drawing/2014/main" id="{00000000-0008-0000-0700-000019020000}"/>
            </a:ext>
          </a:extLst>
        </xdr:cNvPr>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133221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47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38265</xdr:rowOff>
    </xdr:from>
    <xdr:to>
      <xdr:col>23</xdr:col>
      <xdr:colOff>568325</xdr:colOff>
      <xdr:row>37</xdr:row>
      <xdr:rowOff>139865</xdr:rowOff>
    </xdr:to>
    <xdr:sp macro="" textlink="">
      <xdr:nvSpPr>
        <xdr:cNvPr id="544" name="円/楕円 543">
          <a:extLst>
            <a:ext uri="{FF2B5EF4-FFF2-40B4-BE49-F238E27FC236}">
              <a16:creationId xmlns:a16="http://schemas.microsoft.com/office/drawing/2014/main" id="{00000000-0008-0000-0700-000020020000}"/>
            </a:ext>
          </a:extLst>
        </xdr:cNvPr>
        <xdr:cNvSpPr/>
      </xdr:nvSpPr>
      <xdr:spPr>
        <a:xfrm>
          <a:off x="16268700" y="638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124642</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29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15,658</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20682</xdr:rowOff>
    </xdr:from>
    <xdr:to>
      <xdr:col>22</xdr:col>
      <xdr:colOff>415925</xdr:colOff>
      <xdr:row>37</xdr:row>
      <xdr:rowOff>122282</xdr:rowOff>
    </xdr:to>
    <xdr:sp macro="" textlink="">
      <xdr:nvSpPr>
        <xdr:cNvPr id="546" name="円/楕円 545">
          <a:extLst>
            <a:ext uri="{FF2B5EF4-FFF2-40B4-BE49-F238E27FC236}">
              <a16:creationId xmlns:a16="http://schemas.microsoft.com/office/drawing/2014/main" id="{00000000-0008-0000-0700-000022020000}"/>
            </a:ext>
          </a:extLst>
        </xdr:cNvPr>
        <xdr:cNvSpPr/>
      </xdr:nvSpPr>
      <xdr:spPr>
        <a:xfrm>
          <a:off x="15430500" y="636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113409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5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16,581</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18129</xdr:rowOff>
    </xdr:from>
    <xdr:to>
      <xdr:col>21</xdr:col>
      <xdr:colOff>212725</xdr:colOff>
      <xdr:row>37</xdr:row>
      <xdr:rowOff>119729</xdr:rowOff>
    </xdr:to>
    <xdr:sp macro="" textlink="">
      <xdr:nvSpPr>
        <xdr:cNvPr id="548" name="円/楕円 547">
          <a:extLst>
            <a:ext uri="{FF2B5EF4-FFF2-40B4-BE49-F238E27FC236}">
              <a16:creationId xmlns:a16="http://schemas.microsoft.com/office/drawing/2014/main" id="{00000000-0008-0000-0700-000024020000}"/>
            </a:ext>
          </a:extLst>
        </xdr:cNvPr>
        <xdr:cNvSpPr/>
      </xdr:nvSpPr>
      <xdr:spPr>
        <a:xfrm>
          <a:off x="14541500" y="636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136256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13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16,715</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30474</xdr:rowOff>
    </xdr:from>
    <xdr:to>
      <xdr:col>20</xdr:col>
      <xdr:colOff>9525</xdr:colOff>
      <xdr:row>37</xdr:row>
      <xdr:rowOff>132074</xdr:rowOff>
    </xdr:to>
    <xdr:sp macro="" textlink="">
      <xdr:nvSpPr>
        <xdr:cNvPr id="550" name="円/楕円 549">
          <a:extLst>
            <a:ext uri="{FF2B5EF4-FFF2-40B4-BE49-F238E27FC236}">
              <a16:creationId xmlns:a16="http://schemas.microsoft.com/office/drawing/2014/main" id="{00000000-0008-0000-0700-000026020000}"/>
            </a:ext>
          </a:extLst>
        </xdr:cNvPr>
        <xdr:cNvSpPr/>
      </xdr:nvSpPr>
      <xdr:spPr>
        <a:xfrm>
          <a:off x="13652500" y="637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148601</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14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16,067</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13862</xdr:rowOff>
    </xdr:from>
    <xdr:to>
      <xdr:col>18</xdr:col>
      <xdr:colOff>492125</xdr:colOff>
      <xdr:row>37</xdr:row>
      <xdr:rowOff>115462</xdr:rowOff>
    </xdr:to>
    <xdr:sp macro="" textlink="">
      <xdr:nvSpPr>
        <xdr:cNvPr id="552" name="円/楕円 551">
          <a:extLst>
            <a:ext uri="{FF2B5EF4-FFF2-40B4-BE49-F238E27FC236}">
              <a16:creationId xmlns:a16="http://schemas.microsoft.com/office/drawing/2014/main" id="{00000000-0008-0000-0700-000028020000}"/>
            </a:ext>
          </a:extLst>
        </xdr:cNvPr>
        <xdr:cNvSpPr/>
      </xdr:nvSpPr>
      <xdr:spPr>
        <a:xfrm>
          <a:off x="12763500" y="635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131989</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13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16,939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83788</xdr:rowOff>
    </xdr:from>
    <xdr:to>
      <xdr:col>23</xdr:col>
      <xdr:colOff>517525</xdr:colOff>
      <xdr:row>57</xdr:row>
      <xdr:rowOff>122345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856438"/>
          <a:ext cx="8382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112310</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70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5" name="フローチャート : 判断 584">
          <a:extLst>
            <a:ext uri="{FF2B5EF4-FFF2-40B4-BE49-F238E27FC236}">
              <a16:creationId xmlns:a16="http://schemas.microsoft.com/office/drawing/2014/main" id="{00000000-0008-0000-0700-000049020000}"/>
            </a:ext>
          </a:extLst>
        </xdr:cNvPr>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122345</xdr:rowOff>
    </xdr:from>
    <xdr:to>
      <xdr:col>22</xdr:col>
      <xdr:colOff>365125</xdr:colOff>
      <xdr:row>57</xdr:row>
      <xdr:rowOff>151778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894995"/>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7" name="フローチャート : 判断 586">
          <a:extLst>
            <a:ext uri="{FF2B5EF4-FFF2-40B4-BE49-F238E27FC236}">
              <a16:creationId xmlns:a16="http://schemas.microsoft.com/office/drawing/2014/main" id="{00000000-0008-0000-0700-00004B020000}"/>
            </a:ext>
          </a:extLst>
        </xdr:cNvPr>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133090</xdr:rowOff>
    </xdr:from>
    <xdr:to>
      <xdr:col>21</xdr:col>
      <xdr:colOff>161925</xdr:colOff>
      <xdr:row>57</xdr:row>
      <xdr:rowOff>151778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734290"/>
          <a:ext cx="889000" cy="19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90" name="フローチャート : 判断 589">
          <a:extLst>
            <a:ext uri="{FF2B5EF4-FFF2-40B4-BE49-F238E27FC236}">
              <a16:creationId xmlns:a16="http://schemas.microsoft.com/office/drawing/2014/main" id="{00000000-0008-0000-0700-00004E020000}"/>
            </a:ext>
          </a:extLst>
        </xdr:cNvPr>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133090</xdr:rowOff>
    </xdr:from>
    <xdr:to>
      <xdr:col>19</xdr:col>
      <xdr:colOff>644525</xdr:colOff>
      <xdr:row>58</xdr:row>
      <xdr:rowOff>3359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734290"/>
          <a:ext cx="889000" cy="21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93" name="フローチャート : 判断 592">
          <a:extLst>
            <a:ext uri="{FF2B5EF4-FFF2-40B4-BE49-F238E27FC236}">
              <a16:creationId xmlns:a16="http://schemas.microsoft.com/office/drawing/2014/main" id="{00000000-0008-0000-0700-000051020000}"/>
            </a:ext>
          </a:extLst>
        </xdr:cNvPr>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154659</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5" name="フローチャート : 判断 594">
          <a:extLst>
            <a:ext uri="{FF2B5EF4-FFF2-40B4-BE49-F238E27FC236}">
              <a16:creationId xmlns:a16="http://schemas.microsoft.com/office/drawing/2014/main" id="{00000000-0008-0000-0700-000053020000}"/>
            </a:ext>
          </a:extLst>
        </xdr:cNvPr>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32988</xdr:rowOff>
    </xdr:from>
    <xdr:to>
      <xdr:col>23</xdr:col>
      <xdr:colOff>568325</xdr:colOff>
      <xdr:row>57</xdr:row>
      <xdr:rowOff>134588</xdr:rowOff>
    </xdr:to>
    <xdr:sp macro="" textlink="">
      <xdr:nvSpPr>
        <xdr:cNvPr id="602" name="円/楕円 601">
          <a:extLst>
            <a:ext uri="{FF2B5EF4-FFF2-40B4-BE49-F238E27FC236}">
              <a16:creationId xmlns:a16="http://schemas.microsoft.com/office/drawing/2014/main" id="{00000000-0008-0000-0700-00005A020000}"/>
            </a:ext>
          </a:extLst>
        </xdr:cNvPr>
        <xdr:cNvSpPr/>
      </xdr:nvSpPr>
      <xdr:spPr>
        <a:xfrm>
          <a:off x="16268700" y="98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11415</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78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35,935</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71545</xdr:rowOff>
    </xdr:from>
    <xdr:to>
      <xdr:col>22</xdr:col>
      <xdr:colOff>415925</xdr:colOff>
      <xdr:row>58</xdr:row>
      <xdr:rowOff>1695</xdr:rowOff>
    </xdr:to>
    <xdr:sp macro="" textlink="">
      <xdr:nvSpPr>
        <xdr:cNvPr id="604" name="円/楕円 603">
          <a:extLst>
            <a:ext uri="{FF2B5EF4-FFF2-40B4-BE49-F238E27FC236}">
              <a16:creationId xmlns:a16="http://schemas.microsoft.com/office/drawing/2014/main" id="{00000000-0008-0000-0700-00005C020000}"/>
            </a:ext>
          </a:extLst>
        </xdr:cNvPr>
        <xdr:cNvSpPr/>
      </xdr:nvSpPr>
      <xdr:spPr>
        <a:xfrm>
          <a:off x="15430500" y="98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164272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93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33,911</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100978</xdr:rowOff>
    </xdr:from>
    <xdr:to>
      <xdr:col>21</xdr:col>
      <xdr:colOff>212725</xdr:colOff>
      <xdr:row>58</xdr:row>
      <xdr:rowOff>31128</xdr:rowOff>
    </xdr:to>
    <xdr:sp macro="" textlink="">
      <xdr:nvSpPr>
        <xdr:cNvPr id="606" name="円/楕円 605">
          <a:extLst>
            <a:ext uri="{FF2B5EF4-FFF2-40B4-BE49-F238E27FC236}">
              <a16:creationId xmlns:a16="http://schemas.microsoft.com/office/drawing/2014/main" id="{00000000-0008-0000-0700-00005E020000}"/>
            </a:ext>
          </a:extLst>
        </xdr:cNvPr>
        <xdr:cNvSpPr/>
      </xdr:nvSpPr>
      <xdr:spPr>
        <a:xfrm>
          <a:off x="14541500" y="987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22255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96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32,366</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82290</xdr:rowOff>
    </xdr:from>
    <xdr:to>
      <xdr:col>20</xdr:col>
      <xdr:colOff>9525</xdr:colOff>
      <xdr:row>57</xdr:row>
      <xdr:rowOff>12440</xdr:rowOff>
    </xdr:to>
    <xdr:sp macro="" textlink="">
      <xdr:nvSpPr>
        <xdr:cNvPr id="608" name="円/楕円 607">
          <a:extLst>
            <a:ext uri="{FF2B5EF4-FFF2-40B4-BE49-F238E27FC236}">
              <a16:creationId xmlns:a16="http://schemas.microsoft.com/office/drawing/2014/main" id="{00000000-0008-0000-0700-000060020000}"/>
            </a:ext>
          </a:extLst>
        </xdr:cNvPr>
        <xdr:cNvSpPr/>
      </xdr:nvSpPr>
      <xdr:spPr>
        <a:xfrm>
          <a:off x="13652500" y="9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3567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77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42,347</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124009</xdr:rowOff>
    </xdr:from>
    <xdr:to>
      <xdr:col>18</xdr:col>
      <xdr:colOff>492125</xdr:colOff>
      <xdr:row>58</xdr:row>
      <xdr:rowOff>54159</xdr:rowOff>
    </xdr:to>
    <xdr:sp macro="" textlink="">
      <xdr:nvSpPr>
        <xdr:cNvPr id="610" name="円/楕円 609">
          <a:extLst>
            <a:ext uri="{FF2B5EF4-FFF2-40B4-BE49-F238E27FC236}">
              <a16:creationId xmlns:a16="http://schemas.microsoft.com/office/drawing/2014/main" id="{00000000-0008-0000-0700-000062020000}"/>
            </a:ext>
          </a:extLst>
        </xdr:cNvPr>
        <xdr:cNvSpPr/>
      </xdr:nvSpPr>
      <xdr:spPr>
        <a:xfrm>
          <a:off x="12763500" y="989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45286</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98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31,157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86345</xdr:rowOff>
    </xdr:from>
    <xdr:to>
      <xdr:col>23</xdr:col>
      <xdr:colOff>517525</xdr:colOff>
      <xdr:row>78</xdr:row>
      <xdr:rowOff>134507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5481300" y="13459445"/>
          <a:ext cx="8382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55486</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57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40" name="フローチャート : 判断 639">
          <a:extLst>
            <a:ext uri="{FF2B5EF4-FFF2-40B4-BE49-F238E27FC236}">
              <a16:creationId xmlns:a16="http://schemas.microsoft.com/office/drawing/2014/main" id="{00000000-0008-0000-0700-000080020000}"/>
            </a:ext>
          </a:extLst>
        </xdr:cNvPr>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130181</xdr:rowOff>
    </xdr:from>
    <xdr:to>
      <xdr:col>22</xdr:col>
      <xdr:colOff>365125</xdr:colOff>
      <xdr:row>78</xdr:row>
      <xdr:rowOff>134507</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03281"/>
          <a:ext cx="889000" cy="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42" name="フローチャート : 判断 641">
          <a:extLst>
            <a:ext uri="{FF2B5EF4-FFF2-40B4-BE49-F238E27FC236}">
              <a16:creationId xmlns:a16="http://schemas.microsoft.com/office/drawing/2014/main" id="{00000000-0008-0000-0700-000082020000}"/>
            </a:ext>
          </a:extLst>
        </xdr:cNvPr>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171411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7"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124458</xdr:rowOff>
    </xdr:from>
    <xdr:to>
      <xdr:col>21</xdr:col>
      <xdr:colOff>161925</xdr:colOff>
      <xdr:row>78</xdr:row>
      <xdr:rowOff>130181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497558"/>
          <a:ext cx="889000" cy="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5" name="フローチャート : 判断 644">
          <a:extLst>
            <a:ext uri="{FF2B5EF4-FFF2-40B4-BE49-F238E27FC236}">
              <a16:creationId xmlns:a16="http://schemas.microsoft.com/office/drawing/2014/main" id="{00000000-0008-0000-0700-000085020000}"/>
            </a:ext>
          </a:extLst>
        </xdr:cNvPr>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124458</xdr:rowOff>
    </xdr:from>
    <xdr:to>
      <xdr:col>19</xdr:col>
      <xdr:colOff>644525</xdr:colOff>
      <xdr:row>78</xdr:row>
      <xdr:rowOff>127512</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497558"/>
          <a:ext cx="889000" cy="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8" name="フローチャート : 判断 647">
          <a:extLst>
            <a:ext uri="{FF2B5EF4-FFF2-40B4-BE49-F238E27FC236}">
              <a16:creationId xmlns:a16="http://schemas.microsoft.com/office/drawing/2014/main" id="{00000000-0008-0000-0700-000088020000}"/>
            </a:ext>
          </a:extLst>
        </xdr:cNvPr>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50" name="フローチャート : 判断 649">
          <a:extLst>
            <a:ext uri="{FF2B5EF4-FFF2-40B4-BE49-F238E27FC236}">
              <a16:creationId xmlns:a16="http://schemas.microsoft.com/office/drawing/2014/main" id="{00000000-0008-0000-0700-00008A020000}"/>
            </a:ext>
          </a:extLst>
        </xdr:cNvPr>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7" y="1320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35545</xdr:rowOff>
    </xdr:from>
    <xdr:to>
      <xdr:col>23</xdr:col>
      <xdr:colOff>568325</xdr:colOff>
      <xdr:row>78</xdr:row>
      <xdr:rowOff>137145</xdr:rowOff>
    </xdr:to>
    <xdr:sp macro="" textlink="">
      <xdr:nvSpPr>
        <xdr:cNvPr id="657" name="円/楕円 656">
          <a:extLst>
            <a:ext uri="{FF2B5EF4-FFF2-40B4-BE49-F238E27FC236}">
              <a16:creationId xmlns:a16="http://schemas.microsoft.com/office/drawing/2014/main" id="{00000000-0008-0000-0700-000091020000}"/>
            </a:ext>
          </a:extLst>
        </xdr:cNvPr>
        <xdr:cNvSpPr/>
      </xdr:nvSpPr>
      <xdr:spPr>
        <a:xfrm>
          <a:off x="16268700" y="1340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11037</xdr:rowOff>
    </xdr:from>
    <xdr:ext cx="469744"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38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5,835</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83707</xdr:rowOff>
    </xdr:from>
    <xdr:to>
      <xdr:col>22</xdr:col>
      <xdr:colOff>415925</xdr:colOff>
      <xdr:row>79</xdr:row>
      <xdr:rowOff>13857</xdr:rowOff>
    </xdr:to>
    <xdr:sp macro="" textlink="">
      <xdr:nvSpPr>
        <xdr:cNvPr id="659" name="円/楕円 658">
          <a:extLst>
            <a:ext uri="{FF2B5EF4-FFF2-40B4-BE49-F238E27FC236}">
              <a16:creationId xmlns:a16="http://schemas.microsoft.com/office/drawing/2014/main" id="{00000000-0008-0000-0700-000093020000}"/>
            </a:ext>
          </a:extLst>
        </xdr:cNvPr>
        <xdr:cNvSpPr/>
      </xdr:nvSpPr>
      <xdr:spPr>
        <a:xfrm>
          <a:off x="15430500" y="1345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4984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2017" y="13549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79381</xdr:rowOff>
    </xdr:from>
    <xdr:to>
      <xdr:col>21</xdr:col>
      <xdr:colOff>212725</xdr:colOff>
      <xdr:row>79</xdr:row>
      <xdr:rowOff>9531</xdr:rowOff>
    </xdr:to>
    <xdr:sp macro="" textlink="">
      <xdr:nvSpPr>
        <xdr:cNvPr id="661" name="円/楕円 660">
          <a:extLst>
            <a:ext uri="{FF2B5EF4-FFF2-40B4-BE49-F238E27FC236}">
              <a16:creationId xmlns:a16="http://schemas.microsoft.com/office/drawing/2014/main" id="{00000000-0008-0000-0700-000095020000}"/>
            </a:ext>
          </a:extLst>
        </xdr:cNvPr>
        <xdr:cNvSpPr/>
      </xdr:nvSpPr>
      <xdr:spPr>
        <a:xfrm>
          <a:off x="14541500" y="1345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658</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57427" y="1354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73658</xdr:rowOff>
    </xdr:from>
    <xdr:to>
      <xdr:col>20</xdr:col>
      <xdr:colOff>9525</xdr:colOff>
      <xdr:row>79</xdr:row>
      <xdr:rowOff>3808</xdr:rowOff>
    </xdr:to>
    <xdr:sp macro="" textlink="">
      <xdr:nvSpPr>
        <xdr:cNvPr id="663" name="円/楕円 662">
          <a:extLst>
            <a:ext uri="{FF2B5EF4-FFF2-40B4-BE49-F238E27FC236}">
              <a16:creationId xmlns:a16="http://schemas.microsoft.com/office/drawing/2014/main" id="{00000000-0008-0000-0700-000097020000}"/>
            </a:ext>
          </a:extLst>
        </xdr:cNvPr>
        <xdr:cNvSpPr/>
      </xdr:nvSpPr>
      <xdr:spPr>
        <a:xfrm>
          <a:off x="13652500" y="1344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166385</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468427" y="13539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76712</xdr:rowOff>
    </xdr:from>
    <xdr:to>
      <xdr:col>18</xdr:col>
      <xdr:colOff>492125</xdr:colOff>
      <xdr:row>79</xdr:row>
      <xdr:rowOff>6862</xdr:rowOff>
    </xdr:to>
    <xdr:sp macro="" textlink="">
      <xdr:nvSpPr>
        <xdr:cNvPr id="665" name="円/楕円 664">
          <a:extLst>
            <a:ext uri="{FF2B5EF4-FFF2-40B4-BE49-F238E27FC236}">
              <a16:creationId xmlns:a16="http://schemas.microsoft.com/office/drawing/2014/main" id="{00000000-0008-0000-0700-000099020000}"/>
            </a:ext>
          </a:extLst>
        </xdr:cNvPr>
        <xdr:cNvSpPr/>
      </xdr:nvSpPr>
      <xdr:spPr>
        <a:xfrm>
          <a:off x="12763500" y="1344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169439</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7" y="13542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93</xdr:row>
      <xdr:rowOff>154152</xdr:rowOff>
    </xdr:from>
    <xdr:to>
      <xdr:col>23</xdr:col>
      <xdr:colOff>517525</xdr:colOff>
      <xdr:row>94</xdr:row>
      <xdr:rowOff>140779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099002"/>
          <a:ext cx="8382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164228</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80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7" name="フローチャート : 判断 696">
          <a:extLst>
            <a:ext uri="{FF2B5EF4-FFF2-40B4-BE49-F238E27FC236}">
              <a16:creationId xmlns:a16="http://schemas.microsoft.com/office/drawing/2014/main" id="{00000000-0008-0000-0700-0000B9020000}"/>
            </a:ext>
          </a:extLst>
        </xdr:cNvPr>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140779</xdr:rowOff>
    </xdr:from>
    <xdr:to>
      <xdr:col>22</xdr:col>
      <xdr:colOff>365125</xdr:colOff>
      <xdr:row>94</xdr:row>
      <xdr:rowOff>155156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257079"/>
          <a:ext cx="889000" cy="1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9" name="フローチャート : 判断 698">
          <a:extLst>
            <a:ext uri="{FF2B5EF4-FFF2-40B4-BE49-F238E27FC236}">
              <a16:creationId xmlns:a16="http://schemas.microsoft.com/office/drawing/2014/main" id="{00000000-0008-0000-0700-0000BB020000}"/>
            </a:ext>
          </a:extLst>
        </xdr:cNvPr>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29087</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147219</xdr:rowOff>
    </xdr:from>
    <xdr:to>
      <xdr:col>21</xdr:col>
      <xdr:colOff>161925</xdr:colOff>
      <xdr:row>94</xdr:row>
      <xdr:rowOff>155156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263519"/>
          <a:ext cx="889000" cy="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702" name="フローチャート : 判断 701">
          <a:extLst>
            <a:ext uri="{FF2B5EF4-FFF2-40B4-BE49-F238E27FC236}">
              <a16:creationId xmlns:a16="http://schemas.microsoft.com/office/drawing/2014/main" id="{00000000-0008-0000-0700-0000BE020000}"/>
            </a:ext>
          </a:extLst>
        </xdr:cNvPr>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31272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127025</xdr:rowOff>
    </xdr:from>
    <xdr:to>
      <xdr:col>19</xdr:col>
      <xdr:colOff>644525</xdr:colOff>
      <xdr:row>94</xdr:row>
      <xdr:rowOff>147219</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243325"/>
          <a:ext cx="889000" cy="2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5" name="フローチャート : 判断 704">
          <a:extLst>
            <a:ext uri="{FF2B5EF4-FFF2-40B4-BE49-F238E27FC236}">
              <a16:creationId xmlns:a16="http://schemas.microsoft.com/office/drawing/2014/main" id="{00000000-0008-0000-0700-0000C1020000}"/>
            </a:ext>
          </a:extLst>
        </xdr:cNvPr>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29570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7" name="フローチャート : 判断 706">
          <a:extLst>
            <a:ext uri="{FF2B5EF4-FFF2-40B4-BE49-F238E27FC236}">
              <a16:creationId xmlns:a16="http://schemas.microsoft.com/office/drawing/2014/main" id="{00000000-0008-0000-0700-0000C3020000}"/>
            </a:ext>
          </a:extLst>
        </xdr:cNvPr>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14978</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4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93</xdr:row>
      <xdr:rowOff>103352</xdr:rowOff>
    </xdr:from>
    <xdr:to>
      <xdr:col>23</xdr:col>
      <xdr:colOff>568325</xdr:colOff>
      <xdr:row>94</xdr:row>
      <xdr:rowOff>33502</xdr:rowOff>
    </xdr:to>
    <xdr:sp macro="" textlink="">
      <xdr:nvSpPr>
        <xdr:cNvPr id="714" name="円/楕円 713">
          <a:extLst>
            <a:ext uri="{FF2B5EF4-FFF2-40B4-BE49-F238E27FC236}">
              <a16:creationId xmlns:a16="http://schemas.microsoft.com/office/drawing/2014/main" id="{00000000-0008-0000-0700-0000CA020000}"/>
            </a:ext>
          </a:extLst>
        </xdr:cNvPr>
        <xdr:cNvSpPr/>
      </xdr:nvSpPr>
      <xdr:spPr>
        <a:xfrm>
          <a:off x="16268700" y="160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126229</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589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72,362</a:t>
          </a:r>
          <a:endParaRPr kumimoji="1" lang="ja-JP" altLang="en-US" sz="1000" b="1">
            <a:solidFill>
              <a:srgbClr val="FF0000"/>
            </a:solidFill>
            <a:latin typeface="ＭＳ Ｐゴシック"/>
          </a:endParaRPr>
        </a:p>
      </xdr:txBody>
    </xdr:sp>
    <xdr:clientData/>
  </xdr:oneCellAnchor>
  <xdr:twoCellAnchor>
    <xdr:from>
      <xdr:col>22</xdr:col>
      <xdr:colOff>314325</xdr:colOff>
      <xdr:row>94</xdr:row>
      <xdr:rowOff>89979</xdr:rowOff>
    </xdr:from>
    <xdr:to>
      <xdr:col>22</xdr:col>
      <xdr:colOff>415925</xdr:colOff>
      <xdr:row>95</xdr:row>
      <xdr:rowOff>20129</xdr:rowOff>
    </xdr:to>
    <xdr:sp macro="" textlink="">
      <xdr:nvSpPr>
        <xdr:cNvPr id="716" name="円/楕円 715">
          <a:extLst>
            <a:ext uri="{FF2B5EF4-FFF2-40B4-BE49-F238E27FC236}">
              <a16:creationId xmlns:a16="http://schemas.microsoft.com/office/drawing/2014/main" id="{00000000-0008-0000-0700-0000CC020000}"/>
            </a:ext>
          </a:extLst>
        </xdr:cNvPr>
        <xdr:cNvSpPr/>
      </xdr:nvSpPr>
      <xdr:spPr>
        <a:xfrm>
          <a:off x="15430500" y="162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36656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598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59,915</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104356</xdr:rowOff>
    </xdr:from>
    <xdr:to>
      <xdr:col>21</xdr:col>
      <xdr:colOff>212725</xdr:colOff>
      <xdr:row>95</xdr:row>
      <xdr:rowOff>34506</xdr:rowOff>
    </xdr:to>
    <xdr:sp macro="" textlink="">
      <xdr:nvSpPr>
        <xdr:cNvPr id="718" name="円/楕円 717">
          <a:extLst>
            <a:ext uri="{FF2B5EF4-FFF2-40B4-BE49-F238E27FC236}">
              <a16:creationId xmlns:a16="http://schemas.microsoft.com/office/drawing/2014/main" id="{00000000-0008-0000-0700-0000CE020000}"/>
            </a:ext>
          </a:extLst>
        </xdr:cNvPr>
        <xdr:cNvSpPr/>
      </xdr:nvSpPr>
      <xdr:spPr>
        <a:xfrm>
          <a:off x="14541500" y="162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51033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599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58,783</a:t>
          </a:r>
          <a:endParaRPr kumimoji="1" lang="ja-JP" altLang="en-US" sz="1000" b="1">
            <a:solidFill>
              <a:srgbClr val="FF0000"/>
            </a:solidFill>
            <a:latin typeface="ＭＳ Ｐゴシック"/>
          </a:endParaRPr>
        </a:p>
      </xdr:txBody>
    </xdr:sp>
    <xdr:clientData/>
  </xdr:oneCellAnchor>
  <xdr:twoCellAnchor>
    <xdr:from>
      <xdr:col>19</xdr:col>
      <xdr:colOff>593725</xdr:colOff>
      <xdr:row>94</xdr:row>
      <xdr:rowOff>96419</xdr:rowOff>
    </xdr:from>
    <xdr:to>
      <xdr:col>20</xdr:col>
      <xdr:colOff>9525</xdr:colOff>
      <xdr:row>95</xdr:row>
      <xdr:rowOff>26569</xdr:rowOff>
    </xdr:to>
    <xdr:sp macro="" textlink="">
      <xdr:nvSpPr>
        <xdr:cNvPr id="720" name="円/楕円 719">
          <a:extLst>
            <a:ext uri="{FF2B5EF4-FFF2-40B4-BE49-F238E27FC236}">
              <a16:creationId xmlns:a16="http://schemas.microsoft.com/office/drawing/2014/main" id="{00000000-0008-0000-0700-0000D0020000}"/>
            </a:ext>
          </a:extLst>
        </xdr:cNvPr>
        <xdr:cNvSpPr/>
      </xdr:nvSpPr>
      <xdr:spPr>
        <a:xfrm>
          <a:off x="13652500" y="1621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43096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598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59,408</a:t>
          </a:r>
          <a:endParaRPr kumimoji="1" lang="ja-JP" altLang="en-US" sz="1000" b="1">
            <a:solidFill>
              <a:srgbClr val="FF0000"/>
            </a:solidFill>
            <a:latin typeface="ＭＳ Ｐゴシック"/>
          </a:endParaRPr>
        </a:p>
      </xdr:txBody>
    </xdr:sp>
    <xdr:clientData/>
  </xdr:oneCellAnchor>
  <xdr:twoCellAnchor>
    <xdr:from>
      <xdr:col>18</xdr:col>
      <xdr:colOff>390525</xdr:colOff>
      <xdr:row>94</xdr:row>
      <xdr:rowOff>76225</xdr:rowOff>
    </xdr:from>
    <xdr:to>
      <xdr:col>18</xdr:col>
      <xdr:colOff>492125</xdr:colOff>
      <xdr:row>95</xdr:row>
      <xdr:rowOff>6375</xdr:rowOff>
    </xdr:to>
    <xdr:sp macro="" textlink="">
      <xdr:nvSpPr>
        <xdr:cNvPr id="722" name="円/楕円 721">
          <a:extLst>
            <a:ext uri="{FF2B5EF4-FFF2-40B4-BE49-F238E27FC236}">
              <a16:creationId xmlns:a16="http://schemas.microsoft.com/office/drawing/2014/main" id="{00000000-0008-0000-0700-0000D2020000}"/>
            </a:ext>
          </a:extLst>
        </xdr:cNvPr>
        <xdr:cNvSpPr/>
      </xdr:nvSpPr>
      <xdr:spPr>
        <a:xfrm>
          <a:off x="12763500" y="1619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22902</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596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60,998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52" name="フローチャート : 判断 751">
          <a:extLst>
            <a:ext uri="{FF2B5EF4-FFF2-40B4-BE49-F238E27FC236}">
              <a16:creationId xmlns:a16="http://schemas.microsoft.com/office/drawing/2014/main" id="{00000000-0008-0000-0700-0000F0020000}"/>
            </a:ext>
          </a:extLst>
        </xdr:cNvPr>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4" name="フローチャート : 判断 753">
          <a:extLst>
            <a:ext uri="{FF2B5EF4-FFF2-40B4-BE49-F238E27FC236}">
              <a16:creationId xmlns:a16="http://schemas.microsoft.com/office/drawing/2014/main" id="{00000000-0008-0000-0700-0000F2020000}"/>
            </a:ext>
          </a:extLst>
        </xdr:cNvPr>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7" name="フローチャート : 判断 756">
          <a:extLst>
            <a:ext uri="{FF2B5EF4-FFF2-40B4-BE49-F238E27FC236}">
              <a16:creationId xmlns:a16="http://schemas.microsoft.com/office/drawing/2014/main" id="{00000000-0008-0000-0700-0000F5020000}"/>
            </a:ext>
          </a:extLst>
        </xdr:cNvPr>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60" name="フローチャート : 判断 759">
          <a:extLst>
            <a:ext uri="{FF2B5EF4-FFF2-40B4-BE49-F238E27FC236}">
              <a16:creationId xmlns:a16="http://schemas.microsoft.com/office/drawing/2014/main" id="{00000000-0008-0000-0700-0000F8020000}"/>
            </a:ext>
          </a:extLst>
        </xdr:cNvPr>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62" name="フローチャート : 判断 761">
          <a:extLst>
            <a:ext uri="{FF2B5EF4-FFF2-40B4-BE49-F238E27FC236}">
              <a16:creationId xmlns:a16="http://schemas.microsoft.com/office/drawing/2014/main" id="{00000000-0008-0000-0700-0000FA020000}"/>
            </a:ext>
          </a:extLst>
        </xdr:cNvPr>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9" name="円/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33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1" name="円/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3" name="円/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5" name="円/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7" name="円/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3" name="前年度繰上充用金グラフ枠">
          <a:extLst>
            <a:ext uri="{FF2B5EF4-FFF2-40B4-BE49-F238E27FC236}">
              <a16:creationId xmlns:a16="http://schemas.microsoft.com/office/drawing/2014/main" id="{00000000-0008-0000-0700-00002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5" name="前年度繰上充用金最小値テキスト">
          <a:extLst>
            <a:ext uri="{FF2B5EF4-FFF2-40B4-BE49-F238E27FC236}">
              <a16:creationId xmlns:a16="http://schemas.microsoft.com/office/drawing/2014/main" id="{00000000-0008-0000-0700-000025030000}"/>
            </a:ext>
          </a:extLst>
        </xdr:cNvPr>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7" name="前年度繰上充用金最大値テキスト">
          <a:extLst>
            <a:ext uri="{FF2B5EF4-FFF2-40B4-BE49-F238E27FC236}">
              <a16:creationId xmlns:a16="http://schemas.microsoft.com/office/drawing/2014/main" id="{00000000-0008-0000-0700-000027030000}"/>
            </a:ext>
          </a:extLst>
        </xdr:cNvPr>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0" name="前年度繰上充用金平均値テキスト">
          <a:extLst>
            <a:ext uri="{FF2B5EF4-FFF2-40B4-BE49-F238E27FC236}">
              <a16:creationId xmlns:a16="http://schemas.microsoft.com/office/drawing/2014/main" id="{00000000-0008-0000-0700-00002A030000}"/>
            </a:ext>
          </a:extLst>
        </xdr:cNvPr>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1" name="フローチャート : 判断 810">
          <a:extLst>
            <a:ext uri="{FF2B5EF4-FFF2-40B4-BE49-F238E27FC236}">
              <a16:creationId xmlns:a16="http://schemas.microsoft.com/office/drawing/2014/main" id="{00000000-0008-0000-0700-00002B030000}"/>
            </a:ext>
          </a:extLst>
        </xdr:cNvPr>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13" name="フローチャート : 判断 812">
          <a:extLst>
            <a:ext uri="{FF2B5EF4-FFF2-40B4-BE49-F238E27FC236}">
              <a16:creationId xmlns:a16="http://schemas.microsoft.com/office/drawing/2014/main" id="{00000000-0008-0000-0700-00002D030000}"/>
            </a:ext>
          </a:extLst>
        </xdr:cNvPr>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6" name="フローチャート : 判断 815">
          <a:extLst>
            <a:ext uri="{FF2B5EF4-FFF2-40B4-BE49-F238E27FC236}">
              <a16:creationId xmlns:a16="http://schemas.microsoft.com/office/drawing/2014/main" id="{00000000-0008-0000-0700-000030030000}"/>
            </a:ext>
          </a:extLst>
        </xdr:cNvPr>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9" name="フローチャート : 判断 818">
          <a:extLst>
            <a:ext uri="{FF2B5EF4-FFF2-40B4-BE49-F238E27FC236}">
              <a16:creationId xmlns:a16="http://schemas.microsoft.com/office/drawing/2014/main" id="{00000000-0008-0000-0700-000033030000}"/>
            </a:ext>
          </a:extLst>
        </xdr:cNvPr>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21" name="フローチャート : 判断 820">
          <a:extLst>
            <a:ext uri="{FF2B5EF4-FFF2-40B4-BE49-F238E27FC236}">
              <a16:creationId xmlns:a16="http://schemas.microsoft.com/office/drawing/2014/main" id="{00000000-0008-0000-0700-000035030000}"/>
            </a:ext>
          </a:extLst>
        </xdr:cNvPr>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8" name="円/楕円 827">
          <a:extLst>
            <a:ext uri="{FF2B5EF4-FFF2-40B4-BE49-F238E27FC236}">
              <a16:creationId xmlns:a16="http://schemas.microsoft.com/office/drawing/2014/main" id="{00000000-0008-0000-0700-00003C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9" name="前年度繰上充用金該当値テキスト">
          <a:extLst>
            <a:ext uri="{FF2B5EF4-FFF2-40B4-BE49-F238E27FC236}">
              <a16:creationId xmlns:a16="http://schemas.microsoft.com/office/drawing/2014/main" id="{00000000-0008-0000-0700-00003D030000}"/>
            </a:ext>
          </a:extLst>
        </xdr:cNvPr>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0" name="円/楕円 829">
          <a:extLst>
            <a:ext uri="{FF2B5EF4-FFF2-40B4-BE49-F238E27FC236}">
              <a16:creationId xmlns:a16="http://schemas.microsoft.com/office/drawing/2014/main" id="{00000000-0008-0000-0700-00003E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2" name="円/楕円 831">
          <a:extLst>
            <a:ext uri="{FF2B5EF4-FFF2-40B4-BE49-F238E27FC236}">
              <a16:creationId xmlns:a16="http://schemas.microsoft.com/office/drawing/2014/main" id="{00000000-0008-0000-0700-000040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4" name="円/楕円 833">
          <a:extLst>
            <a:ext uri="{FF2B5EF4-FFF2-40B4-BE49-F238E27FC236}">
              <a16:creationId xmlns:a16="http://schemas.microsoft.com/office/drawing/2014/main" id="{00000000-0008-0000-0700-000042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6" name="円/楕円 835">
          <a:extLst>
            <a:ext uri="{FF2B5EF4-FFF2-40B4-BE49-F238E27FC236}">
              <a16:creationId xmlns:a16="http://schemas.microsoft.com/office/drawing/2014/main" id="{00000000-0008-0000-0700-000044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8" name="正方形/長方形 837">
          <a:extLst>
            <a:ext uri="{FF2B5EF4-FFF2-40B4-BE49-F238E27FC236}">
              <a16:creationId xmlns:a16="http://schemas.microsoft.com/office/drawing/2014/main" id="{00000000-0008-0000-0700-00004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latin typeface="ＭＳ Ｐゴシック"/>
            </a:rPr>
            <a:t>【</a:t>
          </a:r>
          <a:r>
            <a:rPr kumimoji="1" lang="ja-JP" altLang="en-US" sz="1200">
              <a:latin typeface="ＭＳ Ｐゴシック"/>
            </a:rPr>
            <a:t>議会費</a:t>
          </a:r>
          <a:r>
            <a:rPr kumimoji="1" lang="en-US" altLang="ja-JP" sz="1200">
              <a:latin typeface="ＭＳ Ｐゴシック"/>
            </a:rPr>
            <a:t>】</a:t>
          </a:r>
          <a:r>
            <a:rPr kumimoji="1" lang="ja-JP" altLang="en-US" sz="1200">
              <a:latin typeface="ＭＳ Ｐゴシック"/>
            </a:rPr>
            <a:t>は、平成</a:t>
          </a:r>
          <a:r>
            <a:rPr kumimoji="1" lang="en-US" altLang="ja-JP" sz="1200">
              <a:latin typeface="ＭＳ Ｐゴシック"/>
            </a:rPr>
            <a:t>26</a:t>
          </a:r>
          <a:r>
            <a:rPr kumimoji="1" lang="ja-JP" altLang="en-US" sz="1200">
              <a:latin typeface="ＭＳ Ｐゴシック"/>
            </a:rPr>
            <a:t>年度から議員数</a:t>
          </a:r>
          <a:r>
            <a:rPr kumimoji="1" lang="en-US" altLang="ja-JP" sz="1200">
              <a:latin typeface="ＭＳ Ｐゴシック"/>
            </a:rPr>
            <a:t>26</a:t>
          </a:r>
          <a:r>
            <a:rPr kumimoji="1" lang="ja-JP" altLang="en-US" sz="1200">
              <a:latin typeface="ＭＳ Ｐゴシック"/>
            </a:rPr>
            <a:t>名から</a:t>
          </a:r>
          <a:r>
            <a:rPr kumimoji="1" lang="en-US" altLang="ja-JP" sz="1200">
              <a:latin typeface="ＭＳ Ｐゴシック"/>
            </a:rPr>
            <a:t>4</a:t>
          </a:r>
          <a:r>
            <a:rPr kumimoji="1" lang="ja-JP" altLang="en-US" sz="1200">
              <a:latin typeface="ＭＳ Ｐゴシック"/>
            </a:rPr>
            <a:t>名減の</a:t>
          </a:r>
          <a:r>
            <a:rPr kumimoji="1" lang="en-US" altLang="ja-JP" sz="1200">
              <a:latin typeface="ＭＳ Ｐゴシック"/>
            </a:rPr>
            <a:t>22</a:t>
          </a:r>
          <a:r>
            <a:rPr kumimoji="1" lang="ja-JP" altLang="en-US" sz="1200">
              <a:latin typeface="ＭＳ Ｐゴシック"/>
            </a:rPr>
            <a:t>名となったことや事務局職員数の減によるものが影響し、平成</a:t>
          </a:r>
          <a:r>
            <a:rPr kumimoji="1" lang="en-US" altLang="ja-JP" sz="1200">
              <a:latin typeface="ＭＳ Ｐゴシック"/>
            </a:rPr>
            <a:t>27</a:t>
          </a:r>
          <a:r>
            <a:rPr kumimoji="1" lang="ja-JP" altLang="en-US" sz="1200">
              <a:latin typeface="ＭＳ Ｐゴシック"/>
            </a:rPr>
            <a:t>年度は類似団体平均値を下回りました。</a:t>
          </a:r>
          <a:r>
            <a:rPr kumimoji="1" lang="en-US" altLang="ja-JP" sz="1200">
              <a:latin typeface="ＭＳ Ｐゴシック"/>
            </a:rPr>
            <a:t>【</a:t>
          </a:r>
          <a:r>
            <a:rPr kumimoji="1" lang="ja-JP" altLang="en-US" sz="1200">
              <a:latin typeface="ＭＳ Ｐゴシック"/>
            </a:rPr>
            <a:t>総務費</a:t>
          </a:r>
          <a:r>
            <a:rPr kumimoji="1" lang="en-US" altLang="ja-JP" sz="1200">
              <a:latin typeface="ＭＳ Ｐゴシック"/>
            </a:rPr>
            <a:t>】</a:t>
          </a:r>
          <a:r>
            <a:rPr kumimoji="1" lang="ja-JP" altLang="en-US" sz="1200">
              <a:latin typeface="ＭＳ Ｐゴシック"/>
            </a:rPr>
            <a:t>は、平成</a:t>
          </a:r>
          <a:r>
            <a:rPr kumimoji="1" lang="en-US" altLang="ja-JP" sz="1200">
              <a:latin typeface="ＭＳ Ｐゴシック"/>
            </a:rPr>
            <a:t>26</a:t>
          </a:r>
          <a:r>
            <a:rPr kumimoji="1" lang="ja-JP" altLang="en-US" sz="1200">
              <a:latin typeface="ＭＳ Ｐゴシック"/>
            </a:rPr>
            <a:t>年度に合併特例事業債を財源として地域振興基金に</a:t>
          </a:r>
          <a:r>
            <a:rPr kumimoji="1" lang="en-US" altLang="ja-JP" sz="1200">
              <a:latin typeface="ＭＳ Ｐゴシック"/>
            </a:rPr>
            <a:t>33</a:t>
          </a:r>
          <a:r>
            <a:rPr kumimoji="1" lang="ja-JP" altLang="en-US" sz="1200">
              <a:latin typeface="ＭＳ Ｐゴシック"/>
            </a:rPr>
            <a:t>億円積み立てた影響で、住民一人あたりの行政コストが類似団体平均値より高くなりましたが、平成</a:t>
          </a:r>
          <a:r>
            <a:rPr kumimoji="1" lang="en-US" altLang="ja-JP" sz="1200">
              <a:latin typeface="ＭＳ Ｐゴシック"/>
            </a:rPr>
            <a:t>27</a:t>
          </a:r>
          <a:r>
            <a:rPr kumimoji="1" lang="ja-JP" altLang="en-US" sz="1200">
              <a:latin typeface="ＭＳ Ｐゴシック"/>
            </a:rPr>
            <a:t>年度は概ね経常的なコストとなり類似団体平均値を下回っています。</a:t>
          </a:r>
          <a:r>
            <a:rPr kumimoji="1" lang="en-US" altLang="ja-JP" sz="1200">
              <a:latin typeface="ＭＳ Ｐゴシック"/>
            </a:rPr>
            <a:t>【</a:t>
          </a:r>
          <a:r>
            <a:rPr kumimoji="1" lang="ja-JP" altLang="en-US" sz="1200">
              <a:latin typeface="ＭＳ Ｐゴシック"/>
            </a:rPr>
            <a:t>民生費</a:t>
          </a:r>
          <a:r>
            <a:rPr kumimoji="1" lang="en-US" altLang="ja-JP" sz="1200">
              <a:latin typeface="ＭＳ Ｐゴシック"/>
            </a:rPr>
            <a:t>】</a:t>
          </a:r>
          <a:r>
            <a:rPr kumimoji="1" lang="ja-JP" altLang="en-US" sz="1200">
              <a:latin typeface="ＭＳ Ｐゴシック"/>
            </a:rPr>
            <a:t>については、私立保育所運営支弁費や障害福祉サービスや児童発達支援サービスなどの扶助費が年々増加傾向となり、障害福祉施設等が近隣の市町村より多いことに要因があります。</a:t>
          </a:r>
          <a:r>
            <a:rPr kumimoji="1" lang="en-US" altLang="ja-JP" sz="1200">
              <a:latin typeface="ＭＳ Ｐゴシック"/>
            </a:rPr>
            <a:t>【</a:t>
          </a:r>
          <a:r>
            <a:rPr kumimoji="1" lang="ja-JP" altLang="en-US" sz="1200">
              <a:latin typeface="ＭＳ Ｐゴシック"/>
            </a:rPr>
            <a:t>衛生費</a:t>
          </a:r>
          <a:r>
            <a:rPr kumimoji="1" lang="en-US" altLang="ja-JP" sz="1200">
              <a:latin typeface="ＭＳ Ｐゴシック"/>
            </a:rPr>
            <a:t>】</a:t>
          </a:r>
          <a:r>
            <a:rPr kumimoji="1" lang="ja-JP" altLang="en-US" sz="1200">
              <a:latin typeface="ＭＳ Ｐゴシック"/>
            </a:rPr>
            <a:t>は、可燃ごみや分別ごみの収集運搬経費に係る清掃費が多くコストの大部分を占めますが、宇城広域連合が行う最終処分場の建替経費の負担金が今後財政を圧迫する要因の一つとなる見込です。</a:t>
          </a:r>
          <a:r>
            <a:rPr kumimoji="1" lang="en-US" altLang="ja-JP" sz="1200">
              <a:latin typeface="ＭＳ Ｐゴシック"/>
            </a:rPr>
            <a:t>【</a:t>
          </a:r>
          <a:r>
            <a:rPr kumimoji="1" lang="ja-JP" altLang="en-US" sz="1200">
              <a:latin typeface="ＭＳ Ｐゴシック"/>
            </a:rPr>
            <a:t>商工費</a:t>
          </a:r>
          <a:r>
            <a:rPr kumimoji="1" lang="en-US" altLang="ja-JP" sz="1200">
              <a:latin typeface="ＭＳ Ｐゴシック"/>
            </a:rPr>
            <a:t>】</a:t>
          </a:r>
          <a:r>
            <a:rPr kumimoji="1" lang="ja-JP" altLang="en-US" sz="1200">
              <a:latin typeface="ＭＳ Ｐゴシック"/>
            </a:rPr>
            <a:t>の住民一人当たりのコストが</a:t>
          </a:r>
          <a:r>
            <a:rPr kumimoji="1" lang="en-US" altLang="ja-JP" sz="1200">
              <a:latin typeface="ＭＳ Ｐゴシック"/>
            </a:rPr>
            <a:t>10,822</a:t>
          </a:r>
          <a:r>
            <a:rPr kumimoji="1" lang="ja-JP" altLang="en-US" sz="1200">
              <a:latin typeface="ＭＳ Ｐゴシック"/>
            </a:rPr>
            <a:t>円と大幅増になっている要因は、平成</a:t>
          </a:r>
          <a:r>
            <a:rPr kumimoji="1" lang="en-US" altLang="ja-JP" sz="1200">
              <a:latin typeface="ＭＳ Ｐゴシック"/>
            </a:rPr>
            <a:t>27</a:t>
          </a:r>
          <a:r>
            <a:rPr kumimoji="1" lang="ja-JP" altLang="en-US" sz="1200">
              <a:latin typeface="ＭＳ Ｐゴシック"/>
            </a:rPr>
            <a:t>年度に地域消費喚起と生活支援を目的としたプレミアム商品券交付事業を行ったことが挙げられます。</a:t>
          </a:r>
          <a:r>
            <a:rPr kumimoji="1" lang="en-US" altLang="ja-JP" sz="1200">
              <a:latin typeface="ＭＳ Ｐゴシック"/>
            </a:rPr>
            <a:t>【</a:t>
          </a:r>
          <a:r>
            <a:rPr kumimoji="1" lang="ja-JP" altLang="en-US" sz="1200">
              <a:latin typeface="ＭＳ Ｐゴシック"/>
            </a:rPr>
            <a:t>土木費</a:t>
          </a:r>
          <a:r>
            <a:rPr kumimoji="1" lang="en-US" altLang="ja-JP" sz="1200">
              <a:latin typeface="ＭＳ Ｐゴシック"/>
            </a:rPr>
            <a:t>】</a:t>
          </a:r>
          <a:r>
            <a:rPr kumimoji="1" lang="ja-JP" altLang="en-US" sz="1200">
              <a:latin typeface="ＭＳ Ｐゴシック"/>
            </a:rPr>
            <a:t>は、長崎久具線や御船豊福線などのバイパス道路整備や、戸馳大橋の架け替え事業、駅周辺開発整備事業などの建設改良事業が主な要因を占めています。今後は平成</a:t>
          </a:r>
          <a:r>
            <a:rPr kumimoji="1" lang="en-US" altLang="ja-JP" sz="1200">
              <a:latin typeface="ＭＳ Ｐゴシック"/>
            </a:rPr>
            <a:t>28</a:t>
          </a:r>
          <a:r>
            <a:rPr kumimoji="1" lang="ja-JP" altLang="en-US" sz="1200">
              <a:latin typeface="ＭＳ Ｐゴシック"/>
            </a:rPr>
            <a:t>年</a:t>
          </a:r>
          <a:r>
            <a:rPr kumimoji="1" lang="en-US" altLang="ja-JP" sz="1200">
              <a:latin typeface="ＭＳ Ｐゴシック"/>
            </a:rPr>
            <a:t>4</a:t>
          </a:r>
          <a:r>
            <a:rPr kumimoji="1" lang="ja-JP" altLang="en-US" sz="1200">
              <a:latin typeface="ＭＳ Ｐゴシック"/>
            </a:rPr>
            <a:t>月に発生した熊本地震に係る災害公営住宅（</a:t>
          </a:r>
          <a:r>
            <a:rPr kumimoji="1" lang="en-US" altLang="ja-JP" sz="1200">
              <a:latin typeface="ＭＳ Ｐゴシック"/>
            </a:rPr>
            <a:t>100</a:t>
          </a:r>
          <a:r>
            <a:rPr kumimoji="1" lang="ja-JP" altLang="en-US" sz="1200">
              <a:latin typeface="ＭＳ Ｐゴシック"/>
            </a:rPr>
            <a:t>戸）を</a:t>
          </a:r>
          <a:r>
            <a:rPr kumimoji="1" lang="en-US" altLang="ja-JP" sz="1200">
              <a:latin typeface="ＭＳ Ｐゴシック"/>
            </a:rPr>
            <a:t>29</a:t>
          </a:r>
          <a:r>
            <a:rPr kumimoji="1" lang="ja-JP" altLang="en-US" sz="1200">
              <a:latin typeface="ＭＳ Ｐゴシック"/>
            </a:rPr>
            <a:t>億円で整備する予定であるため、住民一人あたりのコストは</a:t>
          </a:r>
          <a:r>
            <a:rPr kumimoji="1" lang="en-US" altLang="ja-JP" sz="1200">
              <a:latin typeface="ＭＳ Ｐゴシック"/>
            </a:rPr>
            <a:t>4</a:t>
          </a:r>
          <a:r>
            <a:rPr kumimoji="1" lang="ja-JP" altLang="en-US" sz="1200">
              <a:latin typeface="ＭＳ Ｐゴシック"/>
            </a:rPr>
            <a:t>万</a:t>
          </a:r>
          <a:r>
            <a:rPr kumimoji="1" lang="en-US" altLang="ja-JP" sz="1200">
              <a:latin typeface="ＭＳ Ｐゴシック"/>
            </a:rPr>
            <a:t>7</a:t>
          </a:r>
          <a:r>
            <a:rPr kumimoji="1" lang="ja-JP" altLang="en-US" sz="1200">
              <a:latin typeface="ＭＳ Ｐゴシック"/>
            </a:rPr>
            <a:t>千円程度上昇する見込みです。</a:t>
          </a:r>
          <a:r>
            <a:rPr kumimoji="1" lang="en-US" altLang="ja-JP" sz="1200">
              <a:latin typeface="ＭＳ Ｐゴシック"/>
            </a:rPr>
            <a:t>【</a:t>
          </a:r>
          <a:r>
            <a:rPr kumimoji="1" lang="ja-JP" altLang="en-US" sz="1200">
              <a:latin typeface="ＭＳ Ｐゴシック"/>
            </a:rPr>
            <a:t>教育費</a:t>
          </a:r>
          <a:r>
            <a:rPr kumimoji="1" lang="en-US" altLang="ja-JP" sz="1200">
              <a:latin typeface="ＭＳ Ｐゴシック"/>
            </a:rPr>
            <a:t>】</a:t>
          </a:r>
          <a:r>
            <a:rPr kumimoji="1" lang="ja-JP" altLang="en-US" sz="1200">
              <a:latin typeface="ＭＳ Ｐゴシック"/>
            </a:rPr>
            <a:t>については、住民一人あたりのコストが類似団体平均値を下回り</a:t>
          </a:r>
          <a:r>
            <a:rPr kumimoji="1" lang="en-US" altLang="ja-JP" sz="1200">
              <a:latin typeface="ＭＳ Ｐゴシック"/>
            </a:rPr>
            <a:t>35,935</a:t>
          </a:r>
          <a:r>
            <a:rPr kumimoji="1" lang="ja-JP" altLang="en-US" sz="1200">
              <a:latin typeface="ＭＳ Ｐゴシック"/>
            </a:rPr>
            <a:t>円となっています。平成</a:t>
          </a:r>
          <a:r>
            <a:rPr kumimoji="1" lang="en-US" altLang="ja-JP" sz="1200">
              <a:latin typeface="ＭＳ Ｐゴシック"/>
            </a:rPr>
            <a:t>24</a:t>
          </a:r>
          <a:r>
            <a:rPr kumimoji="1" lang="ja-JP" altLang="en-US" sz="1200">
              <a:latin typeface="ＭＳ Ｐゴシック"/>
            </a:rPr>
            <a:t>年度に増加している要因は豊野小中一貫校の建設事業によるものです。</a:t>
          </a:r>
          <a:r>
            <a:rPr kumimoji="1" lang="en-US" altLang="ja-JP" sz="1200">
              <a:latin typeface="ＭＳ Ｐゴシック"/>
            </a:rPr>
            <a:t>【</a:t>
          </a:r>
          <a:r>
            <a:rPr kumimoji="1" lang="ja-JP" altLang="en-US" sz="1200">
              <a:latin typeface="ＭＳ Ｐゴシック"/>
            </a:rPr>
            <a:t>災害復旧費</a:t>
          </a:r>
          <a:r>
            <a:rPr kumimoji="1" lang="en-US" altLang="ja-JP" sz="1200">
              <a:latin typeface="ＭＳ Ｐゴシック"/>
            </a:rPr>
            <a:t>】</a:t>
          </a:r>
          <a:r>
            <a:rPr kumimoji="1" lang="ja-JP" altLang="en-US" sz="1200">
              <a:latin typeface="ＭＳ Ｐゴシック"/>
            </a:rPr>
            <a:t>と</a:t>
          </a:r>
          <a:r>
            <a:rPr kumimoji="1" lang="en-US" altLang="ja-JP" sz="1200">
              <a:latin typeface="ＭＳ Ｐゴシック"/>
            </a:rPr>
            <a:t>【</a:t>
          </a:r>
          <a:r>
            <a:rPr kumimoji="1" lang="ja-JP" altLang="en-US" sz="1200">
              <a:latin typeface="ＭＳ Ｐゴシック"/>
            </a:rPr>
            <a:t>公債費</a:t>
          </a:r>
          <a:r>
            <a:rPr kumimoji="1" lang="en-US" altLang="ja-JP" sz="1200">
              <a:latin typeface="ＭＳ Ｐゴシック"/>
            </a:rPr>
            <a:t>】</a:t>
          </a:r>
          <a:r>
            <a:rPr kumimoji="1" lang="ja-JP" altLang="en-US" sz="1200">
              <a:latin typeface="ＭＳ Ｐゴシック"/>
            </a:rPr>
            <a:t>については、「（</a:t>
          </a:r>
          <a:r>
            <a:rPr kumimoji="1" lang="en-US" altLang="ja-JP" sz="1200">
              <a:latin typeface="ＭＳ Ｐゴシック"/>
            </a:rPr>
            <a:t>5</a:t>
          </a:r>
          <a:r>
            <a:rPr kumimoji="1" lang="ja-JP" altLang="en-US" sz="1200">
              <a:latin typeface="ＭＳ Ｐゴシック"/>
            </a:rPr>
            <a:t>）市町村性質別歳出決算分析表（住民一人当たりのコスト）」と記述内容と同様ですので省略しますが、熊本地震からの復旧復興に対して迅速に対応するため不測の経費が生じており今後の行財政を圧迫する要因となる見込み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財政調整基金残高</a:t>
          </a:r>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は、平成</a:t>
          </a:r>
          <a:r>
            <a:rPr kumimoji="1" lang="en-US" altLang="ja-JP" sz="1050">
              <a:latin typeface="ＭＳ ゴシック" pitchFamily="49" charset="-128"/>
              <a:ea typeface="ＭＳ ゴシック" pitchFamily="49" charset="-128"/>
            </a:rPr>
            <a:t>27</a:t>
          </a:r>
          <a:r>
            <a:rPr kumimoji="1" lang="ja-JP" altLang="en-US" sz="1050">
              <a:latin typeface="ＭＳ ゴシック" pitchFamily="49" charset="-128"/>
              <a:ea typeface="ＭＳ ゴシック" pitchFamily="49" charset="-128"/>
            </a:rPr>
            <a:t>年度から普通交付税が段階縮減され経常一般財源が失われることを想定し、今後も持続可能な行財政運営を行うために計画的、柔軟的な積み増しを行いましたが、熊本地震の影響により減少カーブを描いていく見込みです。</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実質収支額</a:t>
          </a:r>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は、平成</a:t>
          </a:r>
          <a:r>
            <a:rPr kumimoji="1" lang="en-US" altLang="ja-JP" sz="1050">
              <a:latin typeface="ＭＳ ゴシック" pitchFamily="49" charset="-128"/>
              <a:ea typeface="ＭＳ ゴシック" pitchFamily="49" charset="-128"/>
            </a:rPr>
            <a:t>22</a:t>
          </a:r>
          <a:r>
            <a:rPr kumimoji="1" lang="ja-JP" altLang="en-US" sz="1050">
              <a:latin typeface="ＭＳ ゴシック" pitchFamily="49" charset="-128"/>
              <a:ea typeface="ＭＳ ゴシック" pitchFamily="49" charset="-128"/>
            </a:rPr>
            <a:t>年度以降は、臨時的な交付金による歳入の増加や経費節減の効果により、比率が大幅に伸びている状況です。</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実質単年度収支</a:t>
          </a:r>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は、平成</a:t>
          </a:r>
          <a:r>
            <a:rPr kumimoji="1" lang="en-US" altLang="ja-JP" sz="1050">
              <a:latin typeface="ＭＳ ゴシック" pitchFamily="49" charset="-128"/>
              <a:ea typeface="ＭＳ ゴシック" pitchFamily="49" charset="-128"/>
            </a:rPr>
            <a:t>26</a:t>
          </a:r>
          <a:r>
            <a:rPr kumimoji="1" lang="ja-JP" altLang="en-US" sz="1050">
              <a:latin typeface="ＭＳ ゴシック" pitchFamily="49" charset="-128"/>
              <a:ea typeface="ＭＳ ゴシック" pitchFamily="49" charset="-128"/>
            </a:rPr>
            <a:t>年度は合併特例事業債を活用し、</a:t>
          </a:r>
          <a:r>
            <a:rPr kumimoji="1" lang="en-US" altLang="ja-JP" sz="1050">
              <a:latin typeface="ＭＳ ゴシック" pitchFamily="49" charset="-128"/>
              <a:ea typeface="ＭＳ ゴシック" pitchFamily="49" charset="-128"/>
            </a:rPr>
            <a:t>33</a:t>
          </a:r>
          <a:r>
            <a:rPr kumimoji="1" lang="ja-JP" altLang="en-US" sz="1050">
              <a:latin typeface="ＭＳ ゴシック" pitchFamily="49" charset="-128"/>
              <a:ea typeface="ＭＳ ゴシック" pitchFamily="49" charset="-128"/>
            </a:rPr>
            <a:t>億円を合併特例基金分として積立てを行いましたが、当該起債発行額の元利償還金の償還財源として財政調整基金を必要見込額で取崩し、同額を減債基金として積立てたため単年度実質収支は減少している状況です。</a:t>
          </a:r>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実質収支額が標準財政規模に占める割合を表わす比率で、各会計は黒字の状況です。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一般会計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歳入に見合う歳出への構造改革を推進していること、地方交付税の削減影響を予算上で固く見込むことで、黒字額を増加させ基金増資を行うことで財政健全化を目指しています。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水道事業会計・簡易水道事業特別会計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地方公営企業会計制度改正に伴い増加しているものの基本的には横ばい傾向にあります。一般会計から補助・繰出を経常的に支出しているため、実質的には財政状況は悪い状況です。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宇城市民病院事業会計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微増ではあるが改善しているため、安定した財政運営の状況と考えられます。また地方債の残高もほとんどなく、当分の間はこの状況が続くと見込んでいます。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下水道事業会計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平成</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年度までは経理を特別会計で処理していたが、平成</a:t>
          </a:r>
          <a:r>
            <a:rPr kumimoji="1" lang="en-US" altLang="ja-JP" sz="1000">
              <a:latin typeface="ＭＳ ゴシック" pitchFamily="49" charset="-128"/>
              <a:ea typeface="ＭＳ ゴシック" pitchFamily="49" charset="-128"/>
            </a:rPr>
            <a:t>20</a:t>
          </a:r>
          <a:r>
            <a:rPr kumimoji="1" lang="ja-JP" altLang="en-US" sz="1000">
              <a:latin typeface="ＭＳ ゴシック" pitchFamily="49" charset="-128"/>
              <a:ea typeface="ＭＳ ゴシック" pitchFamily="49" charset="-128"/>
            </a:rPr>
            <a:t>年度以降は公営企業会計に移行しています。公債費に対する使用料が不足する一部について、一般会計からの補助を経常的に支出しているため、実質的な財政状況は悪い状況です。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国民健康保険特別会計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年度は、保険料の見直しを行ったことで、赤字補てんとしての基準外繰出金は発生していませんでしたが、例年、一般会計からの繰出金により予算編成が厳しい状況にあります。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介護保険特別会計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基金繰入により財源補填等を行い、黒字増となったが、収支は厳しい状況です。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奨学金特別会計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奨学金の貸付と償還状況の把握、基金の適正管理に努め、財政運営の安定を図っています。</a:t>
          </a:r>
        </a:p>
        <a:p>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その他会計</a:t>
          </a:r>
          <a:r>
            <a:rPr kumimoji="1" lang="en-US" altLang="ja-JP" sz="1000">
              <a:latin typeface="ＭＳ ゴシック" pitchFamily="49" charset="-128"/>
              <a:ea typeface="ＭＳ ゴシック" pitchFamily="49" charset="-128"/>
            </a:rPr>
            <a:t>】</a:t>
          </a:r>
        </a:p>
        <a:p>
          <a:r>
            <a:rPr kumimoji="1" lang="ja-JP" altLang="en-US" sz="1000">
              <a:latin typeface="ＭＳ ゴシック" pitchFamily="49" charset="-128"/>
              <a:ea typeface="ＭＳ ゴシック" pitchFamily="49" charset="-128"/>
            </a:rPr>
            <a:t>　平成</a:t>
          </a:r>
          <a:r>
            <a:rPr kumimoji="1" lang="en-US" altLang="ja-JP" sz="1000">
              <a:latin typeface="ＭＳ ゴシック" pitchFamily="49" charset="-128"/>
              <a:ea typeface="ＭＳ ゴシック" pitchFamily="49" charset="-128"/>
            </a:rPr>
            <a:t>20</a:t>
          </a:r>
          <a:r>
            <a:rPr kumimoji="1" lang="ja-JP" altLang="en-US" sz="1000">
              <a:latin typeface="ＭＳ ゴシック" pitchFamily="49" charset="-128"/>
              <a:ea typeface="ＭＳ ゴシック" pitchFamily="49" charset="-128"/>
            </a:rPr>
            <a:t>年度から下水道を企業会計に移行し、後期高齢者医療特別会計のみとなります。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view="pageBreakPreview" zoomScale="60" zoomScaleNormal="90"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64</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66</v>
      </c>
      <c r="C3" s="590"/>
      <c r="D3" s="590"/>
      <c r="E3" s="591"/>
      <c r="F3" s="591"/>
      <c r="G3" s="591"/>
      <c r="H3" s="591"/>
      <c r="I3" s="591"/>
      <c r="J3" s="591"/>
      <c r="K3" s="591"/>
      <c r="L3" s="591" t="s">
        <v>67</v>
      </c>
      <c r="M3" s="591"/>
      <c r="N3" s="591"/>
      <c r="O3" s="591"/>
      <c r="P3" s="591"/>
      <c r="Q3" s="591"/>
      <c r="R3" s="594"/>
      <c r="S3" s="594"/>
      <c r="T3" s="594"/>
      <c r="U3" s="594"/>
      <c r="V3" s="595"/>
      <c r="W3" s="492" t="s">
        <v>68</v>
      </c>
      <c r="X3" s="493"/>
      <c r="Y3" s="493"/>
      <c r="Z3" s="493"/>
      <c r="AA3" s="493"/>
      <c r="AB3" s="590"/>
      <c r="AC3" s="594" t="s">
        <v>69</v>
      </c>
      <c r="AD3" s="493"/>
      <c r="AE3" s="493"/>
      <c r="AF3" s="493"/>
      <c r="AG3" s="493"/>
      <c r="AH3" s="493"/>
      <c r="AI3" s="493"/>
      <c r="AJ3" s="493"/>
      <c r="AK3" s="493"/>
      <c r="AL3" s="556"/>
      <c r="AM3" s="492" t="s">
        <v>70</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71</v>
      </c>
      <c r="BO3" s="493"/>
      <c r="BP3" s="493"/>
      <c r="BQ3" s="493"/>
      <c r="BR3" s="493"/>
      <c r="BS3" s="493"/>
      <c r="BT3" s="493"/>
      <c r="BU3" s="556"/>
      <c r="BV3" s="492" t="s">
        <v>72</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73</v>
      </c>
      <c r="CU3" s="493"/>
      <c r="CV3" s="493"/>
      <c r="CW3" s="493"/>
      <c r="CX3" s="493"/>
      <c r="CY3" s="493"/>
      <c r="CZ3" s="493"/>
      <c r="DA3" s="556"/>
      <c r="DB3" s="492" t="s">
        <v>74</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75</v>
      </c>
      <c r="AZ4" s="406"/>
      <c r="BA4" s="406"/>
      <c r="BB4" s="406"/>
      <c r="BC4" s="406"/>
      <c r="BD4" s="406"/>
      <c r="BE4" s="406"/>
      <c r="BF4" s="406"/>
      <c r="BG4" s="406"/>
      <c r="BH4" s="406"/>
      <c r="BI4" s="406"/>
      <c r="BJ4" s="406"/>
      <c r="BK4" s="406"/>
      <c r="BL4" s="406"/>
      <c r="BM4" s="407"/>
      <c r="BN4" s="408">
        <v>30170893</v>
      </c>
      <c r="BO4" s="409"/>
      <c r="BP4" s="409"/>
      <c r="BQ4" s="409"/>
      <c r="BR4" s="409"/>
      <c r="BS4" s="409"/>
      <c r="BT4" s="409"/>
      <c r="BU4" s="410"/>
      <c r="BV4" s="408">
        <v>32664735</v>
      </c>
      <c r="BW4" s="409"/>
      <c r="BX4" s="409"/>
      <c r="BY4" s="409"/>
      <c r="BZ4" s="409"/>
      <c r="CA4" s="409"/>
      <c r="CB4" s="409"/>
      <c r="CC4" s="410"/>
      <c r="CD4" s="582" t="s">
        <v>76</v>
      </c>
      <c r="CE4" s="583"/>
      <c r="CF4" s="583"/>
      <c r="CG4" s="583"/>
      <c r="CH4" s="583"/>
      <c r="CI4" s="583"/>
      <c r="CJ4" s="583"/>
      <c r="CK4" s="583"/>
      <c r="CL4" s="583"/>
      <c r="CM4" s="583"/>
      <c r="CN4" s="583"/>
      <c r="CO4" s="583"/>
      <c r="CP4" s="583"/>
      <c r="CQ4" s="583"/>
      <c r="CR4" s="583"/>
      <c r="CS4" s="584"/>
      <c r="CT4" s="585">
        <v>8</v>
      </c>
      <c r="CU4" s="586"/>
      <c r="CV4" s="586"/>
      <c r="CW4" s="586"/>
      <c r="CX4" s="586"/>
      <c r="CY4" s="586"/>
      <c r="CZ4" s="586"/>
      <c r="DA4" s="587"/>
      <c r="DB4" s="585">
        <v>7.6</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77</v>
      </c>
      <c r="AN5" s="387"/>
      <c r="AO5" s="387"/>
      <c r="AP5" s="387"/>
      <c r="AQ5" s="387"/>
      <c r="AR5" s="387"/>
      <c r="AS5" s="387"/>
      <c r="AT5" s="388"/>
      <c r="AU5" s="470" t="s">
        <v>78</v>
      </c>
      <c r="AV5" s="471"/>
      <c r="AW5" s="471"/>
      <c r="AX5" s="471"/>
      <c r="AY5" s="393" t="s">
        <v>79</v>
      </c>
      <c r="AZ5" s="394"/>
      <c r="BA5" s="394"/>
      <c r="BB5" s="394"/>
      <c r="BC5" s="394"/>
      <c r="BD5" s="394"/>
      <c r="BE5" s="394"/>
      <c r="BF5" s="394"/>
      <c r="BG5" s="394"/>
      <c r="BH5" s="394"/>
      <c r="BI5" s="394"/>
      <c r="BJ5" s="394"/>
      <c r="BK5" s="394"/>
      <c r="BL5" s="394"/>
      <c r="BM5" s="395"/>
      <c r="BN5" s="413">
        <v>28589721</v>
      </c>
      <c r="BO5" s="414"/>
      <c r="BP5" s="414"/>
      <c r="BQ5" s="414"/>
      <c r="BR5" s="414"/>
      <c r="BS5" s="414"/>
      <c r="BT5" s="414"/>
      <c r="BU5" s="415"/>
      <c r="BV5" s="413">
        <v>30975124</v>
      </c>
      <c r="BW5" s="414"/>
      <c r="BX5" s="414"/>
      <c r="BY5" s="414"/>
      <c r="BZ5" s="414"/>
      <c r="CA5" s="414"/>
      <c r="CB5" s="414"/>
      <c r="CC5" s="415"/>
      <c r="CD5" s="422" t="s">
        <v>80</v>
      </c>
      <c r="CE5" s="423"/>
      <c r="CF5" s="423"/>
      <c r="CG5" s="423"/>
      <c r="CH5" s="423"/>
      <c r="CI5" s="423"/>
      <c r="CJ5" s="423"/>
      <c r="CK5" s="423"/>
      <c r="CL5" s="423"/>
      <c r="CM5" s="423"/>
      <c r="CN5" s="423"/>
      <c r="CO5" s="423"/>
      <c r="CP5" s="423"/>
      <c r="CQ5" s="423"/>
      <c r="CR5" s="423"/>
      <c r="CS5" s="424"/>
      <c r="CT5" s="383">
        <v>89.5</v>
      </c>
      <c r="CU5" s="384"/>
      <c r="CV5" s="384"/>
      <c r="CW5" s="384"/>
      <c r="CX5" s="384"/>
      <c r="CY5" s="384"/>
      <c r="CZ5" s="384"/>
      <c r="DA5" s="385"/>
      <c r="DB5" s="383">
        <v>88.1</v>
      </c>
      <c r="DC5" s="384"/>
      <c r="DD5" s="384"/>
      <c r="DE5" s="384"/>
      <c r="DF5" s="384"/>
      <c r="DG5" s="384"/>
      <c r="DH5" s="384"/>
      <c r="DI5" s="385"/>
      <c r="DJ5" s="137"/>
      <c r="DK5" s="137"/>
      <c r="DL5" s="137"/>
      <c r="DM5" s="137"/>
      <c r="DN5" s="137"/>
      <c r="DO5" s="137"/>
    </row>
    <row r="6" spans="1:119" ht="18.75" customHeight="1" x14ac:dyDescent="0.15">
      <c r="A6" s="138"/>
      <c r="B6" s="562" t="s">
        <v>81</v>
      </c>
      <c r="C6" s="427"/>
      <c r="D6" s="427"/>
      <c r="E6" s="563"/>
      <c r="F6" s="563"/>
      <c r="G6" s="563"/>
      <c r="H6" s="563"/>
      <c r="I6" s="563"/>
      <c r="J6" s="563"/>
      <c r="K6" s="563"/>
      <c r="L6" s="563" t="s">
        <v>82</v>
      </c>
      <c r="M6" s="563"/>
      <c r="N6" s="563"/>
      <c r="O6" s="563"/>
      <c r="P6" s="563"/>
      <c r="Q6" s="563"/>
      <c r="R6" s="451"/>
      <c r="S6" s="451"/>
      <c r="T6" s="451"/>
      <c r="U6" s="451"/>
      <c r="V6" s="569"/>
      <c r="W6" s="502" t="s">
        <v>83</v>
      </c>
      <c r="X6" s="426"/>
      <c r="Y6" s="426"/>
      <c r="Z6" s="426"/>
      <c r="AA6" s="426"/>
      <c r="AB6" s="427"/>
      <c r="AC6" s="574" t="s">
        <v>84</v>
      </c>
      <c r="AD6" s="575"/>
      <c r="AE6" s="575"/>
      <c r="AF6" s="575"/>
      <c r="AG6" s="575"/>
      <c r="AH6" s="575"/>
      <c r="AI6" s="575"/>
      <c r="AJ6" s="575"/>
      <c r="AK6" s="575"/>
      <c r="AL6" s="576"/>
      <c r="AM6" s="482" t="s">
        <v>85</v>
      </c>
      <c r="AN6" s="387"/>
      <c r="AO6" s="387"/>
      <c r="AP6" s="387"/>
      <c r="AQ6" s="387"/>
      <c r="AR6" s="387"/>
      <c r="AS6" s="387"/>
      <c r="AT6" s="388"/>
      <c r="AU6" s="470" t="s">
        <v>78</v>
      </c>
      <c r="AV6" s="471"/>
      <c r="AW6" s="471"/>
      <c r="AX6" s="471"/>
      <c r="AY6" s="393" t="s">
        <v>86</v>
      </c>
      <c r="AZ6" s="394"/>
      <c r="BA6" s="394"/>
      <c r="BB6" s="394"/>
      <c r="BC6" s="394"/>
      <c r="BD6" s="394"/>
      <c r="BE6" s="394"/>
      <c r="BF6" s="394"/>
      <c r="BG6" s="394"/>
      <c r="BH6" s="394"/>
      <c r="BI6" s="394"/>
      <c r="BJ6" s="394"/>
      <c r="BK6" s="394"/>
      <c r="BL6" s="394"/>
      <c r="BM6" s="395"/>
      <c r="BN6" s="413">
        <v>1581172</v>
      </c>
      <c r="BO6" s="414"/>
      <c r="BP6" s="414"/>
      <c r="BQ6" s="414"/>
      <c r="BR6" s="414"/>
      <c r="BS6" s="414"/>
      <c r="BT6" s="414"/>
      <c r="BU6" s="415"/>
      <c r="BV6" s="413">
        <v>1689611</v>
      </c>
      <c r="BW6" s="414"/>
      <c r="BX6" s="414"/>
      <c r="BY6" s="414"/>
      <c r="BZ6" s="414"/>
      <c r="CA6" s="414"/>
      <c r="CB6" s="414"/>
      <c r="CC6" s="415"/>
      <c r="CD6" s="422" t="s">
        <v>87</v>
      </c>
      <c r="CE6" s="423"/>
      <c r="CF6" s="423"/>
      <c r="CG6" s="423"/>
      <c r="CH6" s="423"/>
      <c r="CI6" s="423"/>
      <c r="CJ6" s="423"/>
      <c r="CK6" s="423"/>
      <c r="CL6" s="423"/>
      <c r="CM6" s="423"/>
      <c r="CN6" s="423"/>
      <c r="CO6" s="423"/>
      <c r="CP6" s="423"/>
      <c r="CQ6" s="423"/>
      <c r="CR6" s="423"/>
      <c r="CS6" s="424"/>
      <c r="CT6" s="559">
        <v>94.9</v>
      </c>
      <c r="CU6" s="560"/>
      <c r="CV6" s="560"/>
      <c r="CW6" s="560"/>
      <c r="CX6" s="560"/>
      <c r="CY6" s="560"/>
      <c r="CZ6" s="560"/>
      <c r="DA6" s="561"/>
      <c r="DB6" s="559">
        <v>93.9</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88</v>
      </c>
      <c r="AN7" s="387"/>
      <c r="AO7" s="387"/>
      <c r="AP7" s="387"/>
      <c r="AQ7" s="387"/>
      <c r="AR7" s="387"/>
      <c r="AS7" s="387"/>
      <c r="AT7" s="388"/>
      <c r="AU7" s="470" t="s">
        <v>78</v>
      </c>
      <c r="AV7" s="471"/>
      <c r="AW7" s="471"/>
      <c r="AX7" s="471"/>
      <c r="AY7" s="393" t="s">
        <v>89</v>
      </c>
      <c r="AZ7" s="394"/>
      <c r="BA7" s="394"/>
      <c r="BB7" s="394"/>
      <c r="BC7" s="394"/>
      <c r="BD7" s="394"/>
      <c r="BE7" s="394"/>
      <c r="BF7" s="394"/>
      <c r="BG7" s="394"/>
      <c r="BH7" s="394"/>
      <c r="BI7" s="394"/>
      <c r="BJ7" s="394"/>
      <c r="BK7" s="394"/>
      <c r="BL7" s="394"/>
      <c r="BM7" s="395"/>
      <c r="BN7" s="413">
        <v>119168</v>
      </c>
      <c r="BO7" s="414"/>
      <c r="BP7" s="414"/>
      <c r="BQ7" s="414"/>
      <c r="BR7" s="414"/>
      <c r="BS7" s="414"/>
      <c r="BT7" s="414"/>
      <c r="BU7" s="415"/>
      <c r="BV7" s="413">
        <v>338161</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18321002</v>
      </c>
      <c r="CU7" s="414"/>
      <c r="CV7" s="414"/>
      <c r="CW7" s="414"/>
      <c r="CX7" s="414"/>
      <c r="CY7" s="414"/>
      <c r="CZ7" s="414"/>
      <c r="DA7" s="415"/>
      <c r="DB7" s="413">
        <v>17883567</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78</v>
      </c>
      <c r="AV8" s="471"/>
      <c r="AW8" s="471"/>
      <c r="AX8" s="471"/>
      <c r="AY8" s="393" t="s">
        <v>92</v>
      </c>
      <c r="AZ8" s="394"/>
      <c r="BA8" s="394"/>
      <c r="BB8" s="394"/>
      <c r="BC8" s="394"/>
      <c r="BD8" s="394"/>
      <c r="BE8" s="394"/>
      <c r="BF8" s="394"/>
      <c r="BG8" s="394"/>
      <c r="BH8" s="394"/>
      <c r="BI8" s="394"/>
      <c r="BJ8" s="394"/>
      <c r="BK8" s="394"/>
      <c r="BL8" s="394"/>
      <c r="BM8" s="395"/>
      <c r="BN8" s="413">
        <v>1462004</v>
      </c>
      <c r="BO8" s="414"/>
      <c r="BP8" s="414"/>
      <c r="BQ8" s="414"/>
      <c r="BR8" s="414"/>
      <c r="BS8" s="414"/>
      <c r="BT8" s="414"/>
      <c r="BU8" s="415"/>
      <c r="BV8" s="413">
        <v>1351450</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0.4</v>
      </c>
      <c r="CU8" s="523"/>
      <c r="CV8" s="523"/>
      <c r="CW8" s="523"/>
      <c r="CX8" s="523"/>
      <c r="CY8" s="523"/>
      <c r="CZ8" s="523"/>
      <c r="DA8" s="524"/>
      <c r="DB8" s="522">
        <v>0.4</v>
      </c>
      <c r="DC8" s="523"/>
      <c r="DD8" s="523"/>
      <c r="DE8" s="523"/>
      <c r="DF8" s="523"/>
      <c r="DG8" s="523"/>
      <c r="DH8" s="523"/>
      <c r="DI8" s="524"/>
      <c r="DJ8" s="137"/>
      <c r="DK8" s="137"/>
      <c r="DL8" s="137"/>
      <c r="DM8" s="137"/>
      <c r="DN8" s="137"/>
      <c r="DO8" s="137"/>
    </row>
    <row r="9" spans="1:119" ht="18.75" customHeight="1" thickBot="1" x14ac:dyDescent="0.2">
      <c r="A9" s="138"/>
      <c r="B9" s="548" t="s">
        <v>94</v>
      </c>
      <c r="C9" s="549"/>
      <c r="D9" s="549"/>
      <c r="E9" s="549"/>
      <c r="F9" s="549"/>
      <c r="G9" s="549"/>
      <c r="H9" s="549"/>
      <c r="I9" s="549"/>
      <c r="J9" s="549"/>
      <c r="K9" s="476"/>
      <c r="L9" s="550" t="s">
        <v>95</v>
      </c>
      <c r="M9" s="551"/>
      <c r="N9" s="551"/>
      <c r="O9" s="551"/>
      <c r="P9" s="551"/>
      <c r="Q9" s="552"/>
      <c r="R9" s="553">
        <v>59756</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78</v>
      </c>
      <c r="AV9" s="471"/>
      <c r="AW9" s="471"/>
      <c r="AX9" s="471"/>
      <c r="AY9" s="393" t="s">
        <v>98</v>
      </c>
      <c r="AZ9" s="394"/>
      <c r="BA9" s="394"/>
      <c r="BB9" s="394"/>
      <c r="BC9" s="394"/>
      <c r="BD9" s="394"/>
      <c r="BE9" s="394"/>
      <c r="BF9" s="394"/>
      <c r="BG9" s="394"/>
      <c r="BH9" s="394"/>
      <c r="BI9" s="394"/>
      <c r="BJ9" s="394"/>
      <c r="BK9" s="394"/>
      <c r="BL9" s="394"/>
      <c r="BM9" s="395"/>
      <c r="BN9" s="413">
        <v>110554</v>
      </c>
      <c r="BO9" s="414"/>
      <c r="BP9" s="414"/>
      <c r="BQ9" s="414"/>
      <c r="BR9" s="414"/>
      <c r="BS9" s="414"/>
      <c r="BT9" s="414"/>
      <c r="BU9" s="415"/>
      <c r="BV9" s="413">
        <v>335125</v>
      </c>
      <c r="BW9" s="414"/>
      <c r="BX9" s="414"/>
      <c r="BY9" s="414"/>
      <c r="BZ9" s="414"/>
      <c r="CA9" s="414"/>
      <c r="CB9" s="414"/>
      <c r="CC9" s="415"/>
      <c r="CD9" s="422" t="s">
        <v>99</v>
      </c>
      <c r="CE9" s="423"/>
      <c r="CF9" s="423"/>
      <c r="CG9" s="423"/>
      <c r="CH9" s="423"/>
      <c r="CI9" s="423"/>
      <c r="CJ9" s="423"/>
      <c r="CK9" s="423"/>
      <c r="CL9" s="423"/>
      <c r="CM9" s="423"/>
      <c r="CN9" s="423"/>
      <c r="CO9" s="423"/>
      <c r="CP9" s="423"/>
      <c r="CQ9" s="423"/>
      <c r="CR9" s="423"/>
      <c r="CS9" s="424"/>
      <c r="CT9" s="383">
        <v>21</v>
      </c>
      <c r="CU9" s="384"/>
      <c r="CV9" s="384"/>
      <c r="CW9" s="384"/>
      <c r="CX9" s="384"/>
      <c r="CY9" s="384"/>
      <c r="CZ9" s="384"/>
      <c r="DA9" s="385"/>
      <c r="DB9" s="383">
        <v>17.399999999999999</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100</v>
      </c>
      <c r="M10" s="387"/>
      <c r="N10" s="387"/>
      <c r="O10" s="387"/>
      <c r="P10" s="387"/>
      <c r="Q10" s="388"/>
      <c r="R10" s="389">
        <v>61878</v>
      </c>
      <c r="S10" s="390"/>
      <c r="T10" s="390"/>
      <c r="U10" s="390"/>
      <c r="V10" s="392"/>
      <c r="W10" s="557"/>
      <c r="X10" s="375"/>
      <c r="Y10" s="375"/>
      <c r="Z10" s="375"/>
      <c r="AA10" s="375"/>
      <c r="AB10" s="375"/>
      <c r="AC10" s="375"/>
      <c r="AD10" s="375"/>
      <c r="AE10" s="375"/>
      <c r="AF10" s="375"/>
      <c r="AG10" s="375"/>
      <c r="AH10" s="375"/>
      <c r="AI10" s="375"/>
      <c r="AJ10" s="375"/>
      <c r="AK10" s="375"/>
      <c r="AL10" s="558"/>
      <c r="AM10" s="482" t="s">
        <v>101</v>
      </c>
      <c r="AN10" s="387"/>
      <c r="AO10" s="387"/>
      <c r="AP10" s="387"/>
      <c r="AQ10" s="387"/>
      <c r="AR10" s="387"/>
      <c r="AS10" s="387"/>
      <c r="AT10" s="388"/>
      <c r="AU10" s="470" t="s">
        <v>102</v>
      </c>
      <c r="AV10" s="471"/>
      <c r="AW10" s="471"/>
      <c r="AX10" s="471"/>
      <c r="AY10" s="393" t="s">
        <v>103</v>
      </c>
      <c r="AZ10" s="394"/>
      <c r="BA10" s="394"/>
      <c r="BB10" s="394"/>
      <c r="BC10" s="394"/>
      <c r="BD10" s="394"/>
      <c r="BE10" s="394"/>
      <c r="BF10" s="394"/>
      <c r="BG10" s="394"/>
      <c r="BH10" s="394"/>
      <c r="BI10" s="394"/>
      <c r="BJ10" s="394"/>
      <c r="BK10" s="394"/>
      <c r="BL10" s="394"/>
      <c r="BM10" s="395"/>
      <c r="BN10" s="413">
        <v>708767</v>
      </c>
      <c r="BO10" s="414"/>
      <c r="BP10" s="414"/>
      <c r="BQ10" s="414"/>
      <c r="BR10" s="414"/>
      <c r="BS10" s="414"/>
      <c r="BT10" s="414"/>
      <c r="BU10" s="415"/>
      <c r="BV10" s="413">
        <v>64457</v>
      </c>
      <c r="BW10" s="414"/>
      <c r="BX10" s="414"/>
      <c r="BY10" s="414"/>
      <c r="BZ10" s="414"/>
      <c r="CA10" s="414"/>
      <c r="CB10" s="414"/>
      <c r="CC10" s="41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105</v>
      </c>
      <c r="M11" s="460"/>
      <c r="N11" s="460"/>
      <c r="O11" s="460"/>
      <c r="P11" s="460"/>
      <c r="Q11" s="461"/>
      <c r="R11" s="545" t="s">
        <v>106</v>
      </c>
      <c r="S11" s="546"/>
      <c r="T11" s="546"/>
      <c r="U11" s="546"/>
      <c r="V11" s="547"/>
      <c r="W11" s="557"/>
      <c r="X11" s="375"/>
      <c r="Y11" s="375"/>
      <c r="Z11" s="375"/>
      <c r="AA11" s="375"/>
      <c r="AB11" s="375"/>
      <c r="AC11" s="375"/>
      <c r="AD11" s="375"/>
      <c r="AE11" s="375"/>
      <c r="AF11" s="375"/>
      <c r="AG11" s="375"/>
      <c r="AH11" s="375"/>
      <c r="AI11" s="375"/>
      <c r="AJ11" s="375"/>
      <c r="AK11" s="375"/>
      <c r="AL11" s="558"/>
      <c r="AM11" s="482" t="s">
        <v>107</v>
      </c>
      <c r="AN11" s="387"/>
      <c r="AO11" s="387"/>
      <c r="AP11" s="387"/>
      <c r="AQ11" s="387"/>
      <c r="AR11" s="387"/>
      <c r="AS11" s="387"/>
      <c r="AT11" s="388"/>
      <c r="AU11" s="470" t="s">
        <v>78</v>
      </c>
      <c r="AV11" s="471"/>
      <c r="AW11" s="471"/>
      <c r="AX11" s="471"/>
      <c r="AY11" s="393" t="s">
        <v>108</v>
      </c>
      <c r="AZ11" s="394"/>
      <c r="BA11" s="394"/>
      <c r="BB11" s="394"/>
      <c r="BC11" s="394"/>
      <c r="BD11" s="394"/>
      <c r="BE11" s="394"/>
      <c r="BF11" s="394"/>
      <c r="BG11" s="394"/>
      <c r="BH11" s="394"/>
      <c r="BI11" s="394"/>
      <c r="BJ11" s="394"/>
      <c r="BK11" s="394"/>
      <c r="BL11" s="394"/>
      <c r="BM11" s="395"/>
      <c r="BN11" s="413" t="s">
        <v>109</v>
      </c>
      <c r="BO11" s="414"/>
      <c r="BP11" s="414"/>
      <c r="BQ11" s="414"/>
      <c r="BR11" s="414"/>
      <c r="BS11" s="414"/>
      <c r="BT11" s="414"/>
      <c r="BU11" s="415"/>
      <c r="BV11" s="413" t="s">
        <v>109</v>
      </c>
      <c r="BW11" s="414"/>
      <c r="BX11" s="414"/>
      <c r="BY11" s="414"/>
      <c r="BZ11" s="414"/>
      <c r="CA11" s="414"/>
      <c r="CB11" s="414"/>
      <c r="CC11" s="415"/>
      <c r="CD11" s="422" t="s">
        <v>110</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x14ac:dyDescent="0.15">
      <c r="A12" s="138"/>
      <c r="B12" s="525" t="s">
        <v>111</v>
      </c>
      <c r="C12" s="526"/>
      <c r="D12" s="526"/>
      <c r="E12" s="526"/>
      <c r="F12" s="526"/>
      <c r="G12" s="526"/>
      <c r="H12" s="526"/>
      <c r="I12" s="526"/>
      <c r="J12" s="526"/>
      <c r="K12" s="527"/>
      <c r="L12" s="534" t="s">
        <v>112</v>
      </c>
      <c r="M12" s="535"/>
      <c r="N12" s="535"/>
      <c r="O12" s="535"/>
      <c r="P12" s="535"/>
      <c r="Q12" s="536"/>
      <c r="R12" s="537">
        <v>60899</v>
      </c>
      <c r="S12" s="538"/>
      <c r="T12" s="538"/>
      <c r="U12" s="538"/>
      <c r="V12" s="539"/>
      <c r="W12" s="540" t="s">
        <v>1</v>
      </c>
      <c r="X12" s="471"/>
      <c r="Y12" s="471"/>
      <c r="Z12" s="471"/>
      <c r="AA12" s="471"/>
      <c r="AB12" s="541"/>
      <c r="AC12" s="470" t="s">
        <v>113</v>
      </c>
      <c r="AD12" s="471"/>
      <c r="AE12" s="471"/>
      <c r="AF12" s="471"/>
      <c r="AG12" s="541"/>
      <c r="AH12" s="470" t="s">
        <v>114</v>
      </c>
      <c r="AI12" s="471"/>
      <c r="AJ12" s="471"/>
      <c r="AK12" s="471"/>
      <c r="AL12" s="542"/>
      <c r="AM12" s="482" t="s">
        <v>115</v>
      </c>
      <c r="AN12" s="387"/>
      <c r="AO12" s="387"/>
      <c r="AP12" s="387"/>
      <c r="AQ12" s="387"/>
      <c r="AR12" s="387"/>
      <c r="AS12" s="387"/>
      <c r="AT12" s="388"/>
      <c r="AU12" s="470" t="s">
        <v>116</v>
      </c>
      <c r="AV12" s="471"/>
      <c r="AW12" s="471"/>
      <c r="AX12" s="471"/>
      <c r="AY12" s="393" t="s">
        <v>117</v>
      </c>
      <c r="AZ12" s="394"/>
      <c r="BA12" s="394"/>
      <c r="BB12" s="394"/>
      <c r="BC12" s="394"/>
      <c r="BD12" s="394"/>
      <c r="BE12" s="394"/>
      <c r="BF12" s="394"/>
      <c r="BG12" s="394"/>
      <c r="BH12" s="394"/>
      <c r="BI12" s="394"/>
      <c r="BJ12" s="394"/>
      <c r="BK12" s="394"/>
      <c r="BL12" s="394"/>
      <c r="BM12" s="395"/>
      <c r="BN12" s="413" t="s">
        <v>118</v>
      </c>
      <c r="BO12" s="414"/>
      <c r="BP12" s="414"/>
      <c r="BQ12" s="414"/>
      <c r="BR12" s="414"/>
      <c r="BS12" s="414"/>
      <c r="BT12" s="414"/>
      <c r="BU12" s="415"/>
      <c r="BV12" s="413">
        <v>911519</v>
      </c>
      <c r="BW12" s="414"/>
      <c r="BX12" s="414"/>
      <c r="BY12" s="414"/>
      <c r="BZ12" s="414"/>
      <c r="CA12" s="414"/>
      <c r="CB12" s="414"/>
      <c r="CC12" s="415"/>
      <c r="CD12" s="422" t="s">
        <v>119</v>
      </c>
      <c r="CE12" s="423"/>
      <c r="CF12" s="423"/>
      <c r="CG12" s="423"/>
      <c r="CH12" s="423"/>
      <c r="CI12" s="423"/>
      <c r="CJ12" s="423"/>
      <c r="CK12" s="423"/>
      <c r="CL12" s="423"/>
      <c r="CM12" s="423"/>
      <c r="CN12" s="423"/>
      <c r="CO12" s="423"/>
      <c r="CP12" s="423"/>
      <c r="CQ12" s="423"/>
      <c r="CR12" s="423"/>
      <c r="CS12" s="424"/>
      <c r="CT12" s="522" t="s">
        <v>118</v>
      </c>
      <c r="CU12" s="523"/>
      <c r="CV12" s="523"/>
      <c r="CW12" s="523"/>
      <c r="CX12" s="523"/>
      <c r="CY12" s="523"/>
      <c r="CZ12" s="523"/>
      <c r="DA12" s="524"/>
      <c r="DB12" s="522" t="s">
        <v>118</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120</v>
      </c>
      <c r="N13" s="512"/>
      <c r="O13" s="512"/>
      <c r="P13" s="512"/>
      <c r="Q13" s="513"/>
      <c r="R13" s="514">
        <v>60634</v>
      </c>
      <c r="S13" s="515"/>
      <c r="T13" s="515"/>
      <c r="U13" s="515"/>
      <c r="V13" s="516"/>
      <c r="W13" s="502" t="s">
        <v>121</v>
      </c>
      <c r="X13" s="426"/>
      <c r="Y13" s="426"/>
      <c r="Z13" s="426"/>
      <c r="AA13" s="426"/>
      <c r="AB13" s="427"/>
      <c r="AC13" s="389">
        <v>4860</v>
      </c>
      <c r="AD13" s="390"/>
      <c r="AE13" s="390"/>
      <c r="AF13" s="390"/>
      <c r="AG13" s="391"/>
      <c r="AH13" s="389">
        <v>5677</v>
      </c>
      <c r="AI13" s="390"/>
      <c r="AJ13" s="390"/>
      <c r="AK13" s="390"/>
      <c r="AL13" s="392"/>
      <c r="AM13" s="482" t="s">
        <v>122</v>
      </c>
      <c r="AN13" s="387"/>
      <c r="AO13" s="387"/>
      <c r="AP13" s="387"/>
      <c r="AQ13" s="387"/>
      <c r="AR13" s="387"/>
      <c r="AS13" s="387"/>
      <c r="AT13" s="388"/>
      <c r="AU13" s="470" t="s">
        <v>123</v>
      </c>
      <c r="AV13" s="471"/>
      <c r="AW13" s="471"/>
      <c r="AX13" s="471"/>
      <c r="AY13" s="393" t="s">
        <v>124</v>
      </c>
      <c r="AZ13" s="394"/>
      <c r="BA13" s="394"/>
      <c r="BB13" s="394"/>
      <c r="BC13" s="394"/>
      <c r="BD13" s="394"/>
      <c r="BE13" s="394"/>
      <c r="BF13" s="394"/>
      <c r="BG13" s="394"/>
      <c r="BH13" s="394"/>
      <c r="BI13" s="394"/>
      <c r="BJ13" s="394"/>
      <c r="BK13" s="394"/>
      <c r="BL13" s="394"/>
      <c r="BM13" s="395"/>
      <c r="BN13" s="413">
        <v>819321</v>
      </c>
      <c r="BO13" s="414"/>
      <c r="BP13" s="414"/>
      <c r="BQ13" s="414"/>
      <c r="BR13" s="414"/>
      <c r="BS13" s="414"/>
      <c r="BT13" s="414"/>
      <c r="BU13" s="415"/>
      <c r="BV13" s="413">
        <v>-511937</v>
      </c>
      <c r="BW13" s="414"/>
      <c r="BX13" s="414"/>
      <c r="BY13" s="414"/>
      <c r="BZ13" s="414"/>
      <c r="CA13" s="414"/>
      <c r="CB13" s="414"/>
      <c r="CC13" s="415"/>
      <c r="CD13" s="422" t="s">
        <v>125</v>
      </c>
      <c r="CE13" s="423"/>
      <c r="CF13" s="423"/>
      <c r="CG13" s="423"/>
      <c r="CH13" s="423"/>
      <c r="CI13" s="423"/>
      <c r="CJ13" s="423"/>
      <c r="CK13" s="423"/>
      <c r="CL13" s="423"/>
      <c r="CM13" s="423"/>
      <c r="CN13" s="423"/>
      <c r="CO13" s="423"/>
      <c r="CP13" s="423"/>
      <c r="CQ13" s="423"/>
      <c r="CR13" s="423"/>
      <c r="CS13" s="424"/>
      <c r="CT13" s="383">
        <v>11.9</v>
      </c>
      <c r="CU13" s="384"/>
      <c r="CV13" s="384"/>
      <c r="CW13" s="384"/>
      <c r="CX13" s="384"/>
      <c r="CY13" s="384"/>
      <c r="CZ13" s="384"/>
      <c r="DA13" s="385"/>
      <c r="DB13" s="383">
        <v>12.2</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126</v>
      </c>
      <c r="M14" s="543"/>
      <c r="N14" s="543"/>
      <c r="O14" s="543"/>
      <c r="P14" s="543"/>
      <c r="Q14" s="544"/>
      <c r="R14" s="514">
        <v>61452</v>
      </c>
      <c r="S14" s="515"/>
      <c r="T14" s="515"/>
      <c r="U14" s="515"/>
      <c r="V14" s="516"/>
      <c r="W14" s="517"/>
      <c r="X14" s="429"/>
      <c r="Y14" s="429"/>
      <c r="Z14" s="429"/>
      <c r="AA14" s="429"/>
      <c r="AB14" s="430"/>
      <c r="AC14" s="507">
        <v>17</v>
      </c>
      <c r="AD14" s="508"/>
      <c r="AE14" s="508"/>
      <c r="AF14" s="508"/>
      <c r="AG14" s="509"/>
      <c r="AH14" s="507">
        <v>18.5</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127</v>
      </c>
      <c r="CE14" s="420"/>
      <c r="CF14" s="420"/>
      <c r="CG14" s="420"/>
      <c r="CH14" s="420"/>
      <c r="CI14" s="420"/>
      <c r="CJ14" s="420"/>
      <c r="CK14" s="420"/>
      <c r="CL14" s="420"/>
      <c r="CM14" s="420"/>
      <c r="CN14" s="420"/>
      <c r="CO14" s="420"/>
      <c r="CP14" s="420"/>
      <c r="CQ14" s="420"/>
      <c r="CR14" s="420"/>
      <c r="CS14" s="421"/>
      <c r="CT14" s="518">
        <v>41.3</v>
      </c>
      <c r="CU14" s="486"/>
      <c r="CV14" s="486"/>
      <c r="CW14" s="486"/>
      <c r="CX14" s="486"/>
      <c r="CY14" s="486"/>
      <c r="CZ14" s="486"/>
      <c r="DA14" s="487"/>
      <c r="DB14" s="518">
        <v>58.6</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120</v>
      </c>
      <c r="N15" s="512"/>
      <c r="O15" s="512"/>
      <c r="P15" s="512"/>
      <c r="Q15" s="513"/>
      <c r="R15" s="514">
        <v>61194</v>
      </c>
      <c r="S15" s="515"/>
      <c r="T15" s="515"/>
      <c r="U15" s="515"/>
      <c r="V15" s="516"/>
      <c r="W15" s="502" t="s">
        <v>128</v>
      </c>
      <c r="X15" s="426"/>
      <c r="Y15" s="426"/>
      <c r="Z15" s="426"/>
      <c r="AA15" s="426"/>
      <c r="AB15" s="427"/>
      <c r="AC15" s="389">
        <v>6266</v>
      </c>
      <c r="AD15" s="390"/>
      <c r="AE15" s="390"/>
      <c r="AF15" s="390"/>
      <c r="AG15" s="391"/>
      <c r="AH15" s="389">
        <v>7416</v>
      </c>
      <c r="AI15" s="390"/>
      <c r="AJ15" s="390"/>
      <c r="AK15" s="390"/>
      <c r="AL15" s="392"/>
      <c r="AM15" s="482"/>
      <c r="AN15" s="387"/>
      <c r="AO15" s="387"/>
      <c r="AP15" s="387"/>
      <c r="AQ15" s="387"/>
      <c r="AR15" s="387"/>
      <c r="AS15" s="387"/>
      <c r="AT15" s="388"/>
      <c r="AU15" s="470"/>
      <c r="AV15" s="471"/>
      <c r="AW15" s="471"/>
      <c r="AX15" s="471"/>
      <c r="AY15" s="405" t="s">
        <v>129</v>
      </c>
      <c r="AZ15" s="406"/>
      <c r="BA15" s="406"/>
      <c r="BB15" s="406"/>
      <c r="BC15" s="406"/>
      <c r="BD15" s="406"/>
      <c r="BE15" s="406"/>
      <c r="BF15" s="406"/>
      <c r="BG15" s="406"/>
      <c r="BH15" s="406"/>
      <c r="BI15" s="406"/>
      <c r="BJ15" s="406"/>
      <c r="BK15" s="406"/>
      <c r="BL15" s="406"/>
      <c r="BM15" s="407"/>
      <c r="BN15" s="408">
        <v>5565354</v>
      </c>
      <c r="BO15" s="409"/>
      <c r="BP15" s="409"/>
      <c r="BQ15" s="409"/>
      <c r="BR15" s="409"/>
      <c r="BS15" s="409"/>
      <c r="BT15" s="409"/>
      <c r="BU15" s="410"/>
      <c r="BV15" s="408">
        <v>5233610</v>
      </c>
      <c r="BW15" s="409"/>
      <c r="BX15" s="409"/>
      <c r="BY15" s="409"/>
      <c r="BZ15" s="409"/>
      <c r="CA15" s="409"/>
      <c r="CB15" s="409"/>
      <c r="CC15" s="410"/>
      <c r="CD15" s="519" t="s">
        <v>130</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131</v>
      </c>
      <c r="M16" s="505"/>
      <c r="N16" s="505"/>
      <c r="O16" s="505"/>
      <c r="P16" s="505"/>
      <c r="Q16" s="506"/>
      <c r="R16" s="499" t="s">
        <v>132</v>
      </c>
      <c r="S16" s="500"/>
      <c r="T16" s="500"/>
      <c r="U16" s="500"/>
      <c r="V16" s="501"/>
      <c r="W16" s="517"/>
      <c r="X16" s="429"/>
      <c r="Y16" s="429"/>
      <c r="Z16" s="429"/>
      <c r="AA16" s="429"/>
      <c r="AB16" s="430"/>
      <c r="AC16" s="507">
        <v>21.9</v>
      </c>
      <c r="AD16" s="508"/>
      <c r="AE16" s="508"/>
      <c r="AF16" s="508"/>
      <c r="AG16" s="509"/>
      <c r="AH16" s="507">
        <v>24.2</v>
      </c>
      <c r="AI16" s="508"/>
      <c r="AJ16" s="508"/>
      <c r="AK16" s="508"/>
      <c r="AL16" s="510"/>
      <c r="AM16" s="482"/>
      <c r="AN16" s="387"/>
      <c r="AO16" s="387"/>
      <c r="AP16" s="387"/>
      <c r="AQ16" s="387"/>
      <c r="AR16" s="387"/>
      <c r="AS16" s="387"/>
      <c r="AT16" s="388"/>
      <c r="AU16" s="470"/>
      <c r="AV16" s="471"/>
      <c r="AW16" s="471"/>
      <c r="AX16" s="471"/>
      <c r="AY16" s="393" t="s">
        <v>133</v>
      </c>
      <c r="AZ16" s="394"/>
      <c r="BA16" s="394"/>
      <c r="BB16" s="394"/>
      <c r="BC16" s="394"/>
      <c r="BD16" s="394"/>
      <c r="BE16" s="394"/>
      <c r="BF16" s="394"/>
      <c r="BG16" s="394"/>
      <c r="BH16" s="394"/>
      <c r="BI16" s="394"/>
      <c r="BJ16" s="394"/>
      <c r="BK16" s="394"/>
      <c r="BL16" s="394"/>
      <c r="BM16" s="395"/>
      <c r="BN16" s="413">
        <v>14177833</v>
      </c>
      <c r="BO16" s="414"/>
      <c r="BP16" s="414"/>
      <c r="BQ16" s="414"/>
      <c r="BR16" s="414"/>
      <c r="BS16" s="414"/>
      <c r="BT16" s="414"/>
      <c r="BU16" s="415"/>
      <c r="BV16" s="413">
        <v>13028215</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134</v>
      </c>
      <c r="N17" s="497"/>
      <c r="O17" s="497"/>
      <c r="P17" s="497"/>
      <c r="Q17" s="498"/>
      <c r="R17" s="499" t="s">
        <v>132</v>
      </c>
      <c r="S17" s="500"/>
      <c r="T17" s="500"/>
      <c r="U17" s="500"/>
      <c r="V17" s="501"/>
      <c r="W17" s="502" t="s">
        <v>135</v>
      </c>
      <c r="X17" s="426"/>
      <c r="Y17" s="426"/>
      <c r="Z17" s="426"/>
      <c r="AA17" s="426"/>
      <c r="AB17" s="427"/>
      <c r="AC17" s="389">
        <v>17534</v>
      </c>
      <c r="AD17" s="390"/>
      <c r="AE17" s="390"/>
      <c r="AF17" s="390"/>
      <c r="AG17" s="391"/>
      <c r="AH17" s="389">
        <v>17444</v>
      </c>
      <c r="AI17" s="390"/>
      <c r="AJ17" s="390"/>
      <c r="AK17" s="390"/>
      <c r="AL17" s="392"/>
      <c r="AM17" s="482"/>
      <c r="AN17" s="387"/>
      <c r="AO17" s="387"/>
      <c r="AP17" s="387"/>
      <c r="AQ17" s="387"/>
      <c r="AR17" s="387"/>
      <c r="AS17" s="387"/>
      <c r="AT17" s="388"/>
      <c r="AU17" s="470"/>
      <c r="AV17" s="471"/>
      <c r="AW17" s="471"/>
      <c r="AX17" s="471"/>
      <c r="AY17" s="393" t="s">
        <v>136</v>
      </c>
      <c r="AZ17" s="394"/>
      <c r="BA17" s="394"/>
      <c r="BB17" s="394"/>
      <c r="BC17" s="394"/>
      <c r="BD17" s="394"/>
      <c r="BE17" s="394"/>
      <c r="BF17" s="394"/>
      <c r="BG17" s="394"/>
      <c r="BH17" s="394"/>
      <c r="BI17" s="394"/>
      <c r="BJ17" s="394"/>
      <c r="BK17" s="394"/>
      <c r="BL17" s="394"/>
      <c r="BM17" s="395"/>
      <c r="BN17" s="413">
        <v>6995045</v>
      </c>
      <c r="BO17" s="414"/>
      <c r="BP17" s="414"/>
      <c r="BQ17" s="414"/>
      <c r="BR17" s="414"/>
      <c r="BS17" s="414"/>
      <c r="BT17" s="414"/>
      <c r="BU17" s="415"/>
      <c r="BV17" s="413">
        <v>6668344</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137</v>
      </c>
      <c r="C18" s="476"/>
      <c r="D18" s="476"/>
      <c r="E18" s="477"/>
      <c r="F18" s="477"/>
      <c r="G18" s="477"/>
      <c r="H18" s="477"/>
      <c r="I18" s="477"/>
      <c r="J18" s="477"/>
      <c r="K18" s="477"/>
      <c r="L18" s="478">
        <v>188.61</v>
      </c>
      <c r="M18" s="478"/>
      <c r="N18" s="478"/>
      <c r="O18" s="478"/>
      <c r="P18" s="478"/>
      <c r="Q18" s="478"/>
      <c r="R18" s="479"/>
      <c r="S18" s="479"/>
      <c r="T18" s="479"/>
      <c r="U18" s="479"/>
      <c r="V18" s="480"/>
      <c r="W18" s="494"/>
      <c r="X18" s="495"/>
      <c r="Y18" s="495"/>
      <c r="Z18" s="495"/>
      <c r="AA18" s="495"/>
      <c r="AB18" s="503"/>
      <c r="AC18" s="377">
        <v>61.2</v>
      </c>
      <c r="AD18" s="378"/>
      <c r="AE18" s="378"/>
      <c r="AF18" s="378"/>
      <c r="AG18" s="481"/>
      <c r="AH18" s="377">
        <v>56.9</v>
      </c>
      <c r="AI18" s="378"/>
      <c r="AJ18" s="378"/>
      <c r="AK18" s="378"/>
      <c r="AL18" s="379"/>
      <c r="AM18" s="482"/>
      <c r="AN18" s="387"/>
      <c r="AO18" s="387"/>
      <c r="AP18" s="387"/>
      <c r="AQ18" s="387"/>
      <c r="AR18" s="387"/>
      <c r="AS18" s="387"/>
      <c r="AT18" s="388"/>
      <c r="AU18" s="470"/>
      <c r="AV18" s="471"/>
      <c r="AW18" s="471"/>
      <c r="AX18" s="471"/>
      <c r="AY18" s="393" t="s">
        <v>138</v>
      </c>
      <c r="AZ18" s="394"/>
      <c r="BA18" s="394"/>
      <c r="BB18" s="394"/>
      <c r="BC18" s="394"/>
      <c r="BD18" s="394"/>
      <c r="BE18" s="394"/>
      <c r="BF18" s="394"/>
      <c r="BG18" s="394"/>
      <c r="BH18" s="394"/>
      <c r="BI18" s="394"/>
      <c r="BJ18" s="394"/>
      <c r="BK18" s="394"/>
      <c r="BL18" s="394"/>
      <c r="BM18" s="395"/>
      <c r="BN18" s="413">
        <v>16805580</v>
      </c>
      <c r="BO18" s="414"/>
      <c r="BP18" s="414"/>
      <c r="BQ18" s="414"/>
      <c r="BR18" s="414"/>
      <c r="BS18" s="414"/>
      <c r="BT18" s="414"/>
      <c r="BU18" s="415"/>
      <c r="BV18" s="413">
        <v>15934231</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139</v>
      </c>
      <c r="C19" s="476"/>
      <c r="D19" s="476"/>
      <c r="E19" s="477"/>
      <c r="F19" s="477"/>
      <c r="G19" s="477"/>
      <c r="H19" s="477"/>
      <c r="I19" s="477"/>
      <c r="J19" s="477"/>
      <c r="K19" s="477"/>
      <c r="L19" s="483">
        <v>317</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140</v>
      </c>
      <c r="AZ19" s="394"/>
      <c r="BA19" s="394"/>
      <c r="BB19" s="394"/>
      <c r="BC19" s="394"/>
      <c r="BD19" s="394"/>
      <c r="BE19" s="394"/>
      <c r="BF19" s="394"/>
      <c r="BG19" s="394"/>
      <c r="BH19" s="394"/>
      <c r="BI19" s="394"/>
      <c r="BJ19" s="394"/>
      <c r="BK19" s="394"/>
      <c r="BL19" s="394"/>
      <c r="BM19" s="395"/>
      <c r="BN19" s="413">
        <v>21005197</v>
      </c>
      <c r="BO19" s="414"/>
      <c r="BP19" s="414"/>
      <c r="BQ19" s="414"/>
      <c r="BR19" s="414"/>
      <c r="BS19" s="414"/>
      <c r="BT19" s="414"/>
      <c r="BU19" s="415"/>
      <c r="BV19" s="413">
        <v>21121606</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141</v>
      </c>
      <c r="C20" s="476"/>
      <c r="D20" s="476"/>
      <c r="E20" s="477"/>
      <c r="F20" s="477"/>
      <c r="G20" s="477"/>
      <c r="H20" s="477"/>
      <c r="I20" s="477"/>
      <c r="J20" s="477"/>
      <c r="K20" s="477"/>
      <c r="L20" s="483">
        <v>21432</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142</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143</v>
      </c>
      <c r="C22" s="443"/>
      <c r="D22" s="444"/>
      <c r="E22" s="451" t="s">
        <v>1</v>
      </c>
      <c r="F22" s="426"/>
      <c r="G22" s="426"/>
      <c r="H22" s="426"/>
      <c r="I22" s="426"/>
      <c r="J22" s="426"/>
      <c r="K22" s="427"/>
      <c r="L22" s="451" t="s">
        <v>144</v>
      </c>
      <c r="M22" s="426"/>
      <c r="N22" s="426"/>
      <c r="O22" s="426"/>
      <c r="P22" s="427"/>
      <c r="Q22" s="436" t="s">
        <v>145</v>
      </c>
      <c r="R22" s="437"/>
      <c r="S22" s="437"/>
      <c r="T22" s="437"/>
      <c r="U22" s="437"/>
      <c r="V22" s="452"/>
      <c r="W22" s="454" t="s">
        <v>146</v>
      </c>
      <c r="X22" s="443"/>
      <c r="Y22" s="444"/>
      <c r="Z22" s="451" t="s">
        <v>1</v>
      </c>
      <c r="AA22" s="426"/>
      <c r="AB22" s="426"/>
      <c r="AC22" s="426"/>
      <c r="AD22" s="426"/>
      <c r="AE22" s="426"/>
      <c r="AF22" s="426"/>
      <c r="AG22" s="427"/>
      <c r="AH22" s="425" t="s">
        <v>147</v>
      </c>
      <c r="AI22" s="426"/>
      <c r="AJ22" s="426"/>
      <c r="AK22" s="426"/>
      <c r="AL22" s="427"/>
      <c r="AM22" s="425" t="s">
        <v>148</v>
      </c>
      <c r="AN22" s="431"/>
      <c r="AO22" s="431"/>
      <c r="AP22" s="431"/>
      <c r="AQ22" s="431"/>
      <c r="AR22" s="432"/>
      <c r="AS22" s="436" t="s">
        <v>145</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149</v>
      </c>
      <c r="AZ23" s="406"/>
      <c r="BA23" s="406"/>
      <c r="BB23" s="406"/>
      <c r="BC23" s="406"/>
      <c r="BD23" s="406"/>
      <c r="BE23" s="406"/>
      <c r="BF23" s="406"/>
      <c r="BG23" s="406"/>
      <c r="BH23" s="406"/>
      <c r="BI23" s="406"/>
      <c r="BJ23" s="406"/>
      <c r="BK23" s="406"/>
      <c r="BL23" s="406"/>
      <c r="BM23" s="407"/>
      <c r="BN23" s="413">
        <v>31772467</v>
      </c>
      <c r="BO23" s="414"/>
      <c r="BP23" s="414"/>
      <c r="BQ23" s="414"/>
      <c r="BR23" s="414"/>
      <c r="BS23" s="414"/>
      <c r="BT23" s="414"/>
      <c r="BU23" s="415"/>
      <c r="BV23" s="413">
        <v>33371812</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150</v>
      </c>
      <c r="F24" s="387"/>
      <c r="G24" s="387"/>
      <c r="H24" s="387"/>
      <c r="I24" s="387"/>
      <c r="J24" s="387"/>
      <c r="K24" s="388"/>
      <c r="L24" s="389">
        <v>1</v>
      </c>
      <c r="M24" s="390"/>
      <c r="N24" s="390"/>
      <c r="O24" s="390"/>
      <c r="P24" s="391"/>
      <c r="Q24" s="389">
        <v>8310</v>
      </c>
      <c r="R24" s="390"/>
      <c r="S24" s="390"/>
      <c r="T24" s="390"/>
      <c r="U24" s="390"/>
      <c r="V24" s="391"/>
      <c r="W24" s="455"/>
      <c r="X24" s="446"/>
      <c r="Y24" s="447"/>
      <c r="Z24" s="386" t="s">
        <v>151</v>
      </c>
      <c r="AA24" s="387"/>
      <c r="AB24" s="387"/>
      <c r="AC24" s="387"/>
      <c r="AD24" s="387"/>
      <c r="AE24" s="387"/>
      <c r="AF24" s="387"/>
      <c r="AG24" s="388"/>
      <c r="AH24" s="389">
        <v>438</v>
      </c>
      <c r="AI24" s="390"/>
      <c r="AJ24" s="390"/>
      <c r="AK24" s="390"/>
      <c r="AL24" s="391"/>
      <c r="AM24" s="389">
        <v>1416930</v>
      </c>
      <c r="AN24" s="390"/>
      <c r="AO24" s="390"/>
      <c r="AP24" s="390"/>
      <c r="AQ24" s="390"/>
      <c r="AR24" s="391"/>
      <c r="AS24" s="389">
        <v>3235</v>
      </c>
      <c r="AT24" s="390"/>
      <c r="AU24" s="390"/>
      <c r="AV24" s="390"/>
      <c r="AW24" s="390"/>
      <c r="AX24" s="392"/>
      <c r="AY24" s="380" t="s">
        <v>152</v>
      </c>
      <c r="AZ24" s="381"/>
      <c r="BA24" s="381"/>
      <c r="BB24" s="381"/>
      <c r="BC24" s="381"/>
      <c r="BD24" s="381"/>
      <c r="BE24" s="381"/>
      <c r="BF24" s="381"/>
      <c r="BG24" s="381"/>
      <c r="BH24" s="381"/>
      <c r="BI24" s="381"/>
      <c r="BJ24" s="381"/>
      <c r="BK24" s="381"/>
      <c r="BL24" s="381"/>
      <c r="BM24" s="382"/>
      <c r="BN24" s="413">
        <v>25267193</v>
      </c>
      <c r="BO24" s="414"/>
      <c r="BP24" s="414"/>
      <c r="BQ24" s="414"/>
      <c r="BR24" s="414"/>
      <c r="BS24" s="414"/>
      <c r="BT24" s="414"/>
      <c r="BU24" s="415"/>
      <c r="BV24" s="413">
        <v>25504943</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153</v>
      </c>
      <c r="F25" s="387"/>
      <c r="G25" s="387"/>
      <c r="H25" s="387"/>
      <c r="I25" s="387"/>
      <c r="J25" s="387"/>
      <c r="K25" s="388"/>
      <c r="L25" s="389">
        <v>2</v>
      </c>
      <c r="M25" s="390"/>
      <c r="N25" s="390"/>
      <c r="O25" s="390"/>
      <c r="P25" s="391"/>
      <c r="Q25" s="389">
        <v>6230</v>
      </c>
      <c r="R25" s="390"/>
      <c r="S25" s="390"/>
      <c r="T25" s="390"/>
      <c r="U25" s="390"/>
      <c r="V25" s="391"/>
      <c r="W25" s="455"/>
      <c r="X25" s="446"/>
      <c r="Y25" s="447"/>
      <c r="Z25" s="386" t="s">
        <v>154</v>
      </c>
      <c r="AA25" s="387"/>
      <c r="AB25" s="387"/>
      <c r="AC25" s="387"/>
      <c r="AD25" s="387"/>
      <c r="AE25" s="387"/>
      <c r="AF25" s="387"/>
      <c r="AG25" s="388"/>
      <c r="AH25" s="389" t="s">
        <v>118</v>
      </c>
      <c r="AI25" s="390"/>
      <c r="AJ25" s="390"/>
      <c r="AK25" s="390"/>
      <c r="AL25" s="391"/>
      <c r="AM25" s="389" t="s">
        <v>118</v>
      </c>
      <c r="AN25" s="390"/>
      <c r="AO25" s="390"/>
      <c r="AP25" s="390"/>
      <c r="AQ25" s="390"/>
      <c r="AR25" s="391"/>
      <c r="AS25" s="389" t="s">
        <v>118</v>
      </c>
      <c r="AT25" s="390"/>
      <c r="AU25" s="390"/>
      <c r="AV25" s="390"/>
      <c r="AW25" s="390"/>
      <c r="AX25" s="392"/>
      <c r="AY25" s="405" t="s">
        <v>155</v>
      </c>
      <c r="AZ25" s="406"/>
      <c r="BA25" s="406"/>
      <c r="BB25" s="406"/>
      <c r="BC25" s="406"/>
      <c r="BD25" s="406"/>
      <c r="BE25" s="406"/>
      <c r="BF25" s="406"/>
      <c r="BG25" s="406"/>
      <c r="BH25" s="406"/>
      <c r="BI25" s="406"/>
      <c r="BJ25" s="406"/>
      <c r="BK25" s="406"/>
      <c r="BL25" s="406"/>
      <c r="BM25" s="407"/>
      <c r="BN25" s="408">
        <v>3491355</v>
      </c>
      <c r="BO25" s="409"/>
      <c r="BP25" s="409"/>
      <c r="BQ25" s="409"/>
      <c r="BR25" s="409"/>
      <c r="BS25" s="409"/>
      <c r="BT25" s="409"/>
      <c r="BU25" s="410"/>
      <c r="BV25" s="408">
        <v>3847974</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156</v>
      </c>
      <c r="F26" s="387"/>
      <c r="G26" s="387"/>
      <c r="H26" s="387"/>
      <c r="I26" s="387"/>
      <c r="J26" s="387"/>
      <c r="K26" s="388"/>
      <c r="L26" s="389">
        <v>1</v>
      </c>
      <c r="M26" s="390"/>
      <c r="N26" s="390"/>
      <c r="O26" s="390"/>
      <c r="P26" s="391"/>
      <c r="Q26" s="389">
        <v>5730</v>
      </c>
      <c r="R26" s="390"/>
      <c r="S26" s="390"/>
      <c r="T26" s="390"/>
      <c r="U26" s="390"/>
      <c r="V26" s="391"/>
      <c r="W26" s="455"/>
      <c r="X26" s="446"/>
      <c r="Y26" s="447"/>
      <c r="Z26" s="386" t="s">
        <v>157</v>
      </c>
      <c r="AA26" s="468"/>
      <c r="AB26" s="468"/>
      <c r="AC26" s="468"/>
      <c r="AD26" s="468"/>
      <c r="AE26" s="468"/>
      <c r="AF26" s="468"/>
      <c r="AG26" s="469"/>
      <c r="AH26" s="389">
        <v>20</v>
      </c>
      <c r="AI26" s="390"/>
      <c r="AJ26" s="390"/>
      <c r="AK26" s="390"/>
      <c r="AL26" s="391"/>
      <c r="AM26" s="389">
        <v>60880</v>
      </c>
      <c r="AN26" s="390"/>
      <c r="AO26" s="390"/>
      <c r="AP26" s="390"/>
      <c r="AQ26" s="390"/>
      <c r="AR26" s="391"/>
      <c r="AS26" s="389">
        <v>3044</v>
      </c>
      <c r="AT26" s="390"/>
      <c r="AU26" s="390"/>
      <c r="AV26" s="390"/>
      <c r="AW26" s="390"/>
      <c r="AX26" s="392"/>
      <c r="AY26" s="422" t="s">
        <v>158</v>
      </c>
      <c r="AZ26" s="423"/>
      <c r="BA26" s="423"/>
      <c r="BB26" s="423"/>
      <c r="BC26" s="423"/>
      <c r="BD26" s="423"/>
      <c r="BE26" s="423"/>
      <c r="BF26" s="423"/>
      <c r="BG26" s="423"/>
      <c r="BH26" s="423"/>
      <c r="BI26" s="423"/>
      <c r="BJ26" s="423"/>
      <c r="BK26" s="423"/>
      <c r="BL26" s="423"/>
      <c r="BM26" s="424"/>
      <c r="BN26" s="413" t="s">
        <v>118</v>
      </c>
      <c r="BO26" s="414"/>
      <c r="BP26" s="414"/>
      <c r="BQ26" s="414"/>
      <c r="BR26" s="414"/>
      <c r="BS26" s="414"/>
      <c r="BT26" s="414"/>
      <c r="BU26" s="415"/>
      <c r="BV26" s="413" t="s">
        <v>118</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159</v>
      </c>
      <c r="F27" s="387"/>
      <c r="G27" s="387"/>
      <c r="H27" s="387"/>
      <c r="I27" s="387"/>
      <c r="J27" s="387"/>
      <c r="K27" s="388"/>
      <c r="L27" s="389">
        <v>1</v>
      </c>
      <c r="M27" s="390"/>
      <c r="N27" s="390"/>
      <c r="O27" s="390"/>
      <c r="P27" s="391"/>
      <c r="Q27" s="389">
        <v>4030</v>
      </c>
      <c r="R27" s="390"/>
      <c r="S27" s="390"/>
      <c r="T27" s="390"/>
      <c r="U27" s="390"/>
      <c r="V27" s="391"/>
      <c r="W27" s="455"/>
      <c r="X27" s="446"/>
      <c r="Y27" s="447"/>
      <c r="Z27" s="386" t="s">
        <v>160</v>
      </c>
      <c r="AA27" s="387"/>
      <c r="AB27" s="387"/>
      <c r="AC27" s="387"/>
      <c r="AD27" s="387"/>
      <c r="AE27" s="387"/>
      <c r="AF27" s="387"/>
      <c r="AG27" s="388"/>
      <c r="AH27" s="389">
        <v>1</v>
      </c>
      <c r="AI27" s="390"/>
      <c r="AJ27" s="390"/>
      <c r="AK27" s="390"/>
      <c r="AL27" s="391"/>
      <c r="AM27" s="389" t="s">
        <v>161</v>
      </c>
      <c r="AN27" s="390"/>
      <c r="AO27" s="390"/>
      <c r="AP27" s="390"/>
      <c r="AQ27" s="390"/>
      <c r="AR27" s="391"/>
      <c r="AS27" s="389" t="s">
        <v>161</v>
      </c>
      <c r="AT27" s="390"/>
      <c r="AU27" s="390"/>
      <c r="AV27" s="390"/>
      <c r="AW27" s="390"/>
      <c r="AX27" s="392"/>
      <c r="AY27" s="419" t="s">
        <v>162</v>
      </c>
      <c r="AZ27" s="420"/>
      <c r="BA27" s="420"/>
      <c r="BB27" s="420"/>
      <c r="BC27" s="420"/>
      <c r="BD27" s="420"/>
      <c r="BE27" s="420"/>
      <c r="BF27" s="420"/>
      <c r="BG27" s="420"/>
      <c r="BH27" s="420"/>
      <c r="BI27" s="420"/>
      <c r="BJ27" s="420"/>
      <c r="BK27" s="420"/>
      <c r="BL27" s="420"/>
      <c r="BM27" s="421"/>
      <c r="BN27" s="416" t="s">
        <v>118</v>
      </c>
      <c r="BO27" s="417"/>
      <c r="BP27" s="417"/>
      <c r="BQ27" s="417"/>
      <c r="BR27" s="417"/>
      <c r="BS27" s="417"/>
      <c r="BT27" s="417"/>
      <c r="BU27" s="418"/>
      <c r="BV27" s="416" t="s">
        <v>118</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163</v>
      </c>
      <c r="F28" s="387"/>
      <c r="G28" s="387"/>
      <c r="H28" s="387"/>
      <c r="I28" s="387"/>
      <c r="J28" s="387"/>
      <c r="K28" s="388"/>
      <c r="L28" s="389">
        <v>1</v>
      </c>
      <c r="M28" s="390"/>
      <c r="N28" s="390"/>
      <c r="O28" s="390"/>
      <c r="P28" s="391"/>
      <c r="Q28" s="389">
        <v>3690</v>
      </c>
      <c r="R28" s="390"/>
      <c r="S28" s="390"/>
      <c r="T28" s="390"/>
      <c r="U28" s="390"/>
      <c r="V28" s="391"/>
      <c r="W28" s="455"/>
      <c r="X28" s="446"/>
      <c r="Y28" s="447"/>
      <c r="Z28" s="386" t="s">
        <v>164</v>
      </c>
      <c r="AA28" s="387"/>
      <c r="AB28" s="387"/>
      <c r="AC28" s="387"/>
      <c r="AD28" s="387"/>
      <c r="AE28" s="387"/>
      <c r="AF28" s="387"/>
      <c r="AG28" s="388"/>
      <c r="AH28" s="389" t="s">
        <v>118</v>
      </c>
      <c r="AI28" s="390"/>
      <c r="AJ28" s="390"/>
      <c r="AK28" s="390"/>
      <c r="AL28" s="391"/>
      <c r="AM28" s="389" t="s">
        <v>118</v>
      </c>
      <c r="AN28" s="390"/>
      <c r="AO28" s="390"/>
      <c r="AP28" s="390"/>
      <c r="AQ28" s="390"/>
      <c r="AR28" s="391"/>
      <c r="AS28" s="389" t="s">
        <v>118</v>
      </c>
      <c r="AT28" s="390"/>
      <c r="AU28" s="390"/>
      <c r="AV28" s="390"/>
      <c r="AW28" s="390"/>
      <c r="AX28" s="392"/>
      <c r="AY28" s="396" t="s">
        <v>165</v>
      </c>
      <c r="AZ28" s="397"/>
      <c r="BA28" s="397"/>
      <c r="BB28" s="398"/>
      <c r="BC28" s="405" t="s">
        <v>166</v>
      </c>
      <c r="BD28" s="406"/>
      <c r="BE28" s="406"/>
      <c r="BF28" s="406"/>
      <c r="BG28" s="406"/>
      <c r="BH28" s="406"/>
      <c r="BI28" s="406"/>
      <c r="BJ28" s="406"/>
      <c r="BK28" s="406"/>
      <c r="BL28" s="406"/>
      <c r="BM28" s="407"/>
      <c r="BN28" s="408">
        <v>7883922</v>
      </c>
      <c r="BO28" s="409"/>
      <c r="BP28" s="409"/>
      <c r="BQ28" s="409"/>
      <c r="BR28" s="409"/>
      <c r="BS28" s="409"/>
      <c r="BT28" s="409"/>
      <c r="BU28" s="410"/>
      <c r="BV28" s="408">
        <v>6501155</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167</v>
      </c>
      <c r="F29" s="387"/>
      <c r="G29" s="387"/>
      <c r="H29" s="387"/>
      <c r="I29" s="387"/>
      <c r="J29" s="387"/>
      <c r="K29" s="388"/>
      <c r="L29" s="389">
        <v>20</v>
      </c>
      <c r="M29" s="390"/>
      <c r="N29" s="390"/>
      <c r="O29" s="390"/>
      <c r="P29" s="391"/>
      <c r="Q29" s="389">
        <v>3480</v>
      </c>
      <c r="R29" s="390"/>
      <c r="S29" s="390"/>
      <c r="T29" s="390"/>
      <c r="U29" s="390"/>
      <c r="V29" s="391"/>
      <c r="W29" s="456"/>
      <c r="X29" s="457"/>
      <c r="Y29" s="458"/>
      <c r="Z29" s="386" t="s">
        <v>168</v>
      </c>
      <c r="AA29" s="387"/>
      <c r="AB29" s="387"/>
      <c r="AC29" s="387"/>
      <c r="AD29" s="387"/>
      <c r="AE29" s="387"/>
      <c r="AF29" s="387"/>
      <c r="AG29" s="388"/>
      <c r="AH29" s="389">
        <v>439</v>
      </c>
      <c r="AI29" s="390"/>
      <c r="AJ29" s="390"/>
      <c r="AK29" s="390"/>
      <c r="AL29" s="391"/>
      <c r="AM29" s="389">
        <v>1421167</v>
      </c>
      <c r="AN29" s="390"/>
      <c r="AO29" s="390"/>
      <c r="AP29" s="390"/>
      <c r="AQ29" s="390"/>
      <c r="AR29" s="391"/>
      <c r="AS29" s="389">
        <v>3237</v>
      </c>
      <c r="AT29" s="390"/>
      <c r="AU29" s="390"/>
      <c r="AV29" s="390"/>
      <c r="AW29" s="390"/>
      <c r="AX29" s="392"/>
      <c r="AY29" s="399"/>
      <c r="AZ29" s="400"/>
      <c r="BA29" s="400"/>
      <c r="BB29" s="401"/>
      <c r="BC29" s="393" t="s">
        <v>169</v>
      </c>
      <c r="BD29" s="394"/>
      <c r="BE29" s="394"/>
      <c r="BF29" s="394"/>
      <c r="BG29" s="394"/>
      <c r="BH29" s="394"/>
      <c r="BI29" s="394"/>
      <c r="BJ29" s="394"/>
      <c r="BK29" s="394"/>
      <c r="BL29" s="394"/>
      <c r="BM29" s="395"/>
      <c r="BN29" s="413">
        <v>1307263</v>
      </c>
      <c r="BO29" s="414"/>
      <c r="BP29" s="414"/>
      <c r="BQ29" s="414"/>
      <c r="BR29" s="414"/>
      <c r="BS29" s="414"/>
      <c r="BT29" s="414"/>
      <c r="BU29" s="415"/>
      <c r="BV29" s="413">
        <v>1516302</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170</v>
      </c>
      <c r="X30" s="466"/>
      <c r="Y30" s="466"/>
      <c r="Z30" s="466"/>
      <c r="AA30" s="466"/>
      <c r="AB30" s="466"/>
      <c r="AC30" s="466"/>
      <c r="AD30" s="466"/>
      <c r="AE30" s="466"/>
      <c r="AF30" s="466"/>
      <c r="AG30" s="467"/>
      <c r="AH30" s="377">
        <v>100</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171</v>
      </c>
      <c r="BD30" s="381"/>
      <c r="BE30" s="381"/>
      <c r="BF30" s="381"/>
      <c r="BG30" s="381"/>
      <c r="BH30" s="381"/>
      <c r="BI30" s="381"/>
      <c r="BJ30" s="381"/>
      <c r="BK30" s="381"/>
      <c r="BL30" s="381"/>
      <c r="BM30" s="382"/>
      <c r="BN30" s="416">
        <v>3850276</v>
      </c>
      <c r="BO30" s="417"/>
      <c r="BP30" s="417"/>
      <c r="BQ30" s="417"/>
      <c r="BR30" s="417"/>
      <c r="BS30" s="417"/>
      <c r="BT30" s="417"/>
      <c r="BU30" s="418"/>
      <c r="BV30" s="416">
        <v>3803316</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178</v>
      </c>
      <c r="D33" s="376"/>
      <c r="E33" s="375" t="s">
        <v>179</v>
      </c>
      <c r="F33" s="375"/>
      <c r="G33" s="375"/>
      <c r="H33" s="375"/>
      <c r="I33" s="375"/>
      <c r="J33" s="375"/>
      <c r="K33" s="375"/>
      <c r="L33" s="375"/>
      <c r="M33" s="375"/>
      <c r="N33" s="375"/>
      <c r="O33" s="375"/>
      <c r="P33" s="375"/>
      <c r="Q33" s="375"/>
      <c r="R33" s="375"/>
      <c r="S33" s="375"/>
      <c r="T33" s="167"/>
      <c r="U33" s="376" t="s">
        <v>178</v>
      </c>
      <c r="V33" s="376"/>
      <c r="W33" s="375" t="s">
        <v>179</v>
      </c>
      <c r="X33" s="375"/>
      <c r="Y33" s="375"/>
      <c r="Z33" s="375"/>
      <c r="AA33" s="375"/>
      <c r="AB33" s="375"/>
      <c r="AC33" s="375"/>
      <c r="AD33" s="375"/>
      <c r="AE33" s="375"/>
      <c r="AF33" s="375"/>
      <c r="AG33" s="375"/>
      <c r="AH33" s="375"/>
      <c r="AI33" s="375"/>
      <c r="AJ33" s="375"/>
      <c r="AK33" s="375"/>
      <c r="AL33" s="167"/>
      <c r="AM33" s="376" t="s">
        <v>178</v>
      </c>
      <c r="AN33" s="376"/>
      <c r="AO33" s="375" t="s">
        <v>179</v>
      </c>
      <c r="AP33" s="375"/>
      <c r="AQ33" s="375"/>
      <c r="AR33" s="375"/>
      <c r="AS33" s="375"/>
      <c r="AT33" s="375"/>
      <c r="AU33" s="375"/>
      <c r="AV33" s="375"/>
      <c r="AW33" s="375"/>
      <c r="AX33" s="375"/>
      <c r="AY33" s="375"/>
      <c r="AZ33" s="375"/>
      <c r="BA33" s="375"/>
      <c r="BB33" s="375"/>
      <c r="BC33" s="375"/>
      <c r="BD33" s="168"/>
      <c r="BE33" s="375" t="s">
        <v>180</v>
      </c>
      <c r="BF33" s="375"/>
      <c r="BG33" s="375" t="s">
        <v>181</v>
      </c>
      <c r="BH33" s="375"/>
      <c r="BI33" s="375"/>
      <c r="BJ33" s="375"/>
      <c r="BK33" s="375"/>
      <c r="BL33" s="375"/>
      <c r="BM33" s="375"/>
      <c r="BN33" s="375"/>
      <c r="BO33" s="375"/>
      <c r="BP33" s="375"/>
      <c r="BQ33" s="375"/>
      <c r="BR33" s="375"/>
      <c r="BS33" s="375"/>
      <c r="BT33" s="375"/>
      <c r="BU33" s="375"/>
      <c r="BV33" s="168"/>
      <c r="BW33" s="376" t="s">
        <v>180</v>
      </c>
      <c r="BX33" s="376"/>
      <c r="BY33" s="375" t="s">
        <v>182</v>
      </c>
      <c r="BZ33" s="375"/>
      <c r="CA33" s="375"/>
      <c r="CB33" s="375"/>
      <c r="CC33" s="375"/>
      <c r="CD33" s="375"/>
      <c r="CE33" s="375"/>
      <c r="CF33" s="375"/>
      <c r="CG33" s="375"/>
      <c r="CH33" s="375"/>
      <c r="CI33" s="375"/>
      <c r="CJ33" s="375"/>
      <c r="CK33" s="375"/>
      <c r="CL33" s="375"/>
      <c r="CM33" s="375"/>
      <c r="CN33" s="167"/>
      <c r="CO33" s="376" t="s">
        <v>178</v>
      </c>
      <c r="CP33" s="376"/>
      <c r="CQ33" s="375" t="s">
        <v>183</v>
      </c>
      <c r="CR33" s="375"/>
      <c r="CS33" s="375"/>
      <c r="CT33" s="375"/>
      <c r="CU33" s="375"/>
      <c r="CV33" s="375"/>
      <c r="CW33" s="375"/>
      <c r="CX33" s="375"/>
      <c r="CY33" s="375"/>
      <c r="CZ33" s="375"/>
      <c r="DA33" s="375"/>
      <c r="DB33" s="375"/>
      <c r="DC33" s="375"/>
      <c r="DD33" s="375"/>
      <c r="DE33" s="375"/>
      <c r="DF33" s="167"/>
      <c r="DG33" s="375" t="s">
        <v>184</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3</v>
      </c>
      <c r="V34" s="373"/>
      <c r="W34" s="372" t="str">
        <f>IF('各会計、関係団体の財政状況及び健全化判断比率'!B28="","",'各会計、関係団体の財政状況及び健全化判断比率'!B28)</f>
        <v>国民健康保険特別会計</v>
      </c>
      <c r="X34" s="372"/>
      <c r="Y34" s="372"/>
      <c r="Z34" s="372"/>
      <c r="AA34" s="372"/>
      <c r="AB34" s="372"/>
      <c r="AC34" s="372"/>
      <c r="AD34" s="372"/>
      <c r="AE34" s="372"/>
      <c r="AF34" s="372"/>
      <c r="AG34" s="372"/>
      <c r="AH34" s="372"/>
      <c r="AI34" s="372"/>
      <c r="AJ34" s="372"/>
      <c r="AK34" s="372"/>
      <c r="AL34" s="165"/>
      <c r="AM34" s="373">
        <f>IF(AO34="","",MAX(C34:D43,U34:V43)+1)</f>
        <v>6</v>
      </c>
      <c r="AN34" s="373"/>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65"/>
      <c r="BE34" s="373">
        <f>IF(BG34="","",MAX(C34:D43,U34:V43,AM34:AN43)+1)</f>
        <v>9</v>
      </c>
      <c r="BF34" s="373"/>
      <c r="BG34" s="372" t="str">
        <f>IF('各会計、関係団体の財政状況及び健全化判断比率'!B34="","",'各会計、関係団体の財政状況及び健全化判断比率'!B34)</f>
        <v>簡易水道事業特別会計</v>
      </c>
      <c r="BH34" s="372"/>
      <c r="BI34" s="372"/>
      <c r="BJ34" s="372"/>
      <c r="BK34" s="372"/>
      <c r="BL34" s="372"/>
      <c r="BM34" s="372"/>
      <c r="BN34" s="372"/>
      <c r="BO34" s="372"/>
      <c r="BP34" s="372"/>
      <c r="BQ34" s="372"/>
      <c r="BR34" s="372"/>
      <c r="BS34" s="372"/>
      <c r="BT34" s="372"/>
      <c r="BU34" s="372"/>
      <c r="BV34" s="165"/>
      <c r="BW34" s="373">
        <f>IF(BY34="","",MAX(C34:D43,U34:V43,AM34:AN43,BE34:BF43)+1)</f>
        <v>10</v>
      </c>
      <c r="BX34" s="373"/>
      <c r="BY34" s="372" t="str">
        <f>IF('各会計、関係団体の財政状況及び健全化判断比率'!B68="","",'各会計、関係団体の財政状況及び健全化判断比率'!B68)</f>
        <v>熊本県市町村総合事務組合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16</v>
      </c>
      <c r="CP34" s="373"/>
      <c r="CQ34" s="372" t="str">
        <f>IF('各会計、関係団体の財政状況及び健全化判断比率'!BS7="","",'各会計、関係団体の財政状況及び健全化判断比率'!BS7)</f>
        <v>宇城市土地開発公社</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f>IF(E35="","",C34+1)</f>
        <v>2</v>
      </c>
      <c r="D35" s="373"/>
      <c r="E35" s="372" t="str">
        <f>IF('各会計、関係団体の財政状況及び健全化判断比率'!B8="","",'各会計、関係団体の財政状況及び健全化判断比率'!B8)</f>
        <v>奨学金特別会計</v>
      </c>
      <c r="F35" s="372"/>
      <c r="G35" s="372"/>
      <c r="H35" s="372"/>
      <c r="I35" s="372"/>
      <c r="J35" s="372"/>
      <c r="K35" s="372"/>
      <c r="L35" s="372"/>
      <c r="M35" s="372"/>
      <c r="N35" s="372"/>
      <c r="O35" s="372"/>
      <c r="P35" s="372"/>
      <c r="Q35" s="372"/>
      <c r="R35" s="372"/>
      <c r="S35" s="372"/>
      <c r="T35" s="165"/>
      <c r="U35" s="373">
        <f>IF(W35="","",U34+1)</f>
        <v>4</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f t="shared" ref="AM35:AM43" si="0">IF(AO35="","",AM34+1)</f>
        <v>7</v>
      </c>
      <c r="AN35" s="373"/>
      <c r="AO35" s="372" t="str">
        <f>IF('各会計、関係団体の財政状況及び健全化判断比率'!B32="","",'各会計、関係団体の財政状況及び健全化判断比率'!B32)</f>
        <v>市民病院事業会計</v>
      </c>
      <c r="AP35" s="372"/>
      <c r="AQ35" s="372"/>
      <c r="AR35" s="372"/>
      <c r="AS35" s="372"/>
      <c r="AT35" s="372"/>
      <c r="AU35" s="372"/>
      <c r="AV35" s="372"/>
      <c r="AW35" s="372"/>
      <c r="AX35" s="372"/>
      <c r="AY35" s="372"/>
      <c r="AZ35" s="372"/>
      <c r="BA35" s="372"/>
      <c r="BB35" s="372"/>
      <c r="BC35" s="372"/>
      <c r="BD35" s="165"/>
      <c r="BE35" s="373" t="str">
        <f t="shared" ref="BE35:BE43" si="1">IF(BG35="","",BE34+1)</f>
        <v/>
      </c>
      <c r="BF35" s="373"/>
      <c r="BG35" s="372"/>
      <c r="BH35" s="372"/>
      <c r="BI35" s="372"/>
      <c r="BJ35" s="372"/>
      <c r="BK35" s="372"/>
      <c r="BL35" s="372"/>
      <c r="BM35" s="372"/>
      <c r="BN35" s="372"/>
      <c r="BO35" s="372"/>
      <c r="BP35" s="372"/>
      <c r="BQ35" s="372"/>
      <c r="BR35" s="372"/>
      <c r="BS35" s="372"/>
      <c r="BT35" s="372"/>
      <c r="BU35" s="372"/>
      <c r="BV35" s="165"/>
      <c r="BW35" s="373">
        <f t="shared" ref="BW35:BW43" si="2">IF(BY35="","",BW34+1)</f>
        <v>11</v>
      </c>
      <c r="BX35" s="373"/>
      <c r="BY35" s="372" t="str">
        <f>IF('各会計、関係団体の財政状況及び健全化判断比率'!B69="","",'各会計、関係団体の財政状況及び健全化判断比率'!B69)</f>
        <v>上天草・宇城水道企業団</v>
      </c>
      <c r="BZ35" s="372"/>
      <c r="CA35" s="372"/>
      <c r="CB35" s="372"/>
      <c r="CC35" s="372"/>
      <c r="CD35" s="372"/>
      <c r="CE35" s="372"/>
      <c r="CF35" s="372"/>
      <c r="CG35" s="372"/>
      <c r="CH35" s="372"/>
      <c r="CI35" s="372"/>
      <c r="CJ35" s="372"/>
      <c r="CK35" s="372"/>
      <c r="CL35" s="372"/>
      <c r="CM35" s="372"/>
      <c r="CN35" s="165"/>
      <c r="CO35" s="373">
        <f t="shared" ref="CO35:CO43" si="3">IF(CQ35="","",CO34+1)</f>
        <v>17</v>
      </c>
      <c r="CP35" s="373"/>
      <c r="CQ35" s="372" t="str">
        <f>IF('各会計、関係団体の財政状況及び健全化判断比率'!BS8="","",'各会計、関係団体の財政状況及び健全化判断比率'!BS8)</f>
        <v>三角町振興株式会社</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5</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f t="shared" si="0"/>
        <v>8</v>
      </c>
      <c r="AN36" s="373"/>
      <c r="AO36" s="372" t="str">
        <f>IF('各会計、関係団体の財政状況及び健全化判断比率'!B33="","",'各会計、関係団体の財政状況及び健全化判断比率'!B33)</f>
        <v>下水道事業会計</v>
      </c>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12</v>
      </c>
      <c r="BX36" s="373"/>
      <c r="BY36" s="372" t="str">
        <f>IF('各会計、関係団体の財政状況及び健全化判断比率'!B70="","",'各会計、関係団体の財政状況及び健全化判断比率'!B70)</f>
        <v>宇城広域連合（一般会計）</v>
      </c>
      <c r="BZ36" s="372"/>
      <c r="CA36" s="372"/>
      <c r="CB36" s="372"/>
      <c r="CC36" s="372"/>
      <c r="CD36" s="372"/>
      <c r="CE36" s="372"/>
      <c r="CF36" s="372"/>
      <c r="CG36" s="372"/>
      <c r="CH36" s="372"/>
      <c r="CI36" s="372"/>
      <c r="CJ36" s="372"/>
      <c r="CK36" s="372"/>
      <c r="CL36" s="372"/>
      <c r="CM36" s="372"/>
      <c r="CN36" s="165"/>
      <c r="CO36" s="373">
        <f t="shared" si="3"/>
        <v>18</v>
      </c>
      <c r="CP36" s="373"/>
      <c r="CQ36" s="372" t="str">
        <f>IF('各会計、関係団体の財政状況及び健全化判断比率'!BS9="","",'各会計、関係団体の財政状況及び健全化判断比率'!BS9)</f>
        <v>不知火温泉有限会社</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13</v>
      </c>
      <c r="BX37" s="373"/>
      <c r="BY37" s="372" t="str">
        <f>IF('各会計、関係団体の財政状況及び健全化判断比率'!B71="","",'各会計、関係団体の財政状況及び健全化判断比率'!B71)</f>
        <v>宇城広域連合（ふるさと市町村圏基金特別会計）</v>
      </c>
      <c r="BZ37" s="372"/>
      <c r="CA37" s="372"/>
      <c r="CB37" s="372"/>
      <c r="CC37" s="372"/>
      <c r="CD37" s="372"/>
      <c r="CE37" s="372"/>
      <c r="CF37" s="372"/>
      <c r="CG37" s="372"/>
      <c r="CH37" s="372"/>
      <c r="CI37" s="372"/>
      <c r="CJ37" s="372"/>
      <c r="CK37" s="372"/>
      <c r="CL37" s="372"/>
      <c r="CM37" s="372"/>
      <c r="CN37" s="165"/>
      <c r="CO37" s="373">
        <f t="shared" si="3"/>
        <v>19</v>
      </c>
      <c r="CP37" s="373"/>
      <c r="CQ37" s="372" t="str">
        <f>IF('各会計、関係団体の財政状況及び健全化判断比率'!BS10="","",'各会計、関係団体の財政状況及び健全化判断比率'!BS10)</f>
        <v>有限会社アグリパーク豊野</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14</v>
      </c>
      <c r="BX38" s="373"/>
      <c r="BY38" s="372" t="str">
        <f>IF('各会計、関係団体の財政状況及び健全化判断比率'!B72="","",'各会計、関係団体の財政状況及び健全化判断比率'!B72)</f>
        <v>熊本県後期高齢者医療広域連合（一般会計）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15</v>
      </c>
      <c r="BX39" s="373"/>
      <c r="BY39" s="372" t="str">
        <f>IF('各会計、関係団体の財政状況及び健全化判断比率'!B73="","",'各会計、関係団体の財政状況及び健全化判断比率'!B73)</f>
        <v>熊本県後期高齢者医療広域連合（後期高齢者医療特別会計）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t="str">
        <f t="shared" si="2"/>
        <v/>
      </c>
      <c r="BX40" s="373"/>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0" zoomScaleNormal="5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x14ac:dyDescent="0.15">
      <c r="A34" s="22"/>
      <c r="B34" s="31"/>
      <c r="C34" s="1181" t="s">
        <v>526</v>
      </c>
      <c r="D34" s="1181"/>
      <c r="E34" s="1182"/>
      <c r="F34" s="32">
        <v>5.43</v>
      </c>
      <c r="G34" s="33">
        <v>5.49</v>
      </c>
      <c r="H34" s="33">
        <v>5.65</v>
      </c>
      <c r="I34" s="33">
        <v>7.53</v>
      </c>
      <c r="J34" s="34">
        <v>7.95</v>
      </c>
      <c r="K34" s="22"/>
      <c r="L34" s="22"/>
      <c r="M34" s="22"/>
      <c r="N34" s="22"/>
      <c r="O34" s="22"/>
      <c r="P34" s="22"/>
    </row>
    <row r="35" spans="1:16" ht="39" customHeight="1" x14ac:dyDescent="0.15">
      <c r="A35" s="22"/>
      <c r="B35" s="35"/>
      <c r="C35" s="1175" t="s">
        <v>527</v>
      </c>
      <c r="D35" s="1176"/>
      <c r="E35" s="1177"/>
      <c r="F35" s="36">
        <v>1.74</v>
      </c>
      <c r="G35" s="37">
        <v>1.81</v>
      </c>
      <c r="H35" s="37">
        <v>1.91</v>
      </c>
      <c r="I35" s="37">
        <v>2.36</v>
      </c>
      <c r="J35" s="38">
        <v>2.77</v>
      </c>
      <c r="K35" s="22"/>
      <c r="L35" s="22"/>
      <c r="M35" s="22"/>
      <c r="N35" s="22"/>
      <c r="O35" s="22"/>
      <c r="P35" s="22"/>
    </row>
    <row r="36" spans="1:16" ht="39" customHeight="1" x14ac:dyDescent="0.15">
      <c r="A36" s="22"/>
      <c r="B36" s="35"/>
      <c r="C36" s="1175" t="s">
        <v>528</v>
      </c>
      <c r="D36" s="1176"/>
      <c r="E36" s="1177"/>
      <c r="F36" s="36">
        <v>2.2999999999999998</v>
      </c>
      <c r="G36" s="37">
        <v>1.98</v>
      </c>
      <c r="H36" s="37">
        <v>1.98</v>
      </c>
      <c r="I36" s="37">
        <v>2.61</v>
      </c>
      <c r="J36" s="38">
        <v>2.63</v>
      </c>
      <c r="K36" s="22"/>
      <c r="L36" s="22"/>
      <c r="M36" s="22"/>
      <c r="N36" s="22"/>
      <c r="O36" s="22"/>
      <c r="P36" s="22"/>
    </row>
    <row r="37" spans="1:16" ht="39" customHeight="1" x14ac:dyDescent="0.15">
      <c r="A37" s="22"/>
      <c r="B37" s="35"/>
      <c r="C37" s="1175" t="s">
        <v>529</v>
      </c>
      <c r="D37" s="1176"/>
      <c r="E37" s="1177"/>
      <c r="F37" s="36">
        <v>1.82</v>
      </c>
      <c r="G37" s="37">
        <v>2.1800000000000002</v>
      </c>
      <c r="H37" s="37">
        <v>2.13</v>
      </c>
      <c r="I37" s="37">
        <v>2.41</v>
      </c>
      <c r="J37" s="38">
        <v>2.35</v>
      </c>
      <c r="K37" s="22"/>
      <c r="L37" s="22"/>
      <c r="M37" s="22"/>
      <c r="N37" s="22"/>
      <c r="O37" s="22"/>
      <c r="P37" s="22"/>
    </row>
    <row r="38" spans="1:16" ht="39" customHeight="1" x14ac:dyDescent="0.15">
      <c r="A38" s="22"/>
      <c r="B38" s="35"/>
      <c r="C38" s="1175" t="s">
        <v>530</v>
      </c>
      <c r="D38" s="1176"/>
      <c r="E38" s="1177"/>
      <c r="F38" s="36">
        <v>0.13</v>
      </c>
      <c r="G38" s="37">
        <v>0.57999999999999996</v>
      </c>
      <c r="H38" s="37">
        <v>0.7</v>
      </c>
      <c r="I38" s="37">
        <v>1.1599999999999999</v>
      </c>
      <c r="J38" s="38">
        <v>1.62</v>
      </c>
      <c r="K38" s="22"/>
      <c r="L38" s="22"/>
      <c r="M38" s="22"/>
      <c r="N38" s="22"/>
      <c r="O38" s="22"/>
      <c r="P38" s="22"/>
    </row>
    <row r="39" spans="1:16" ht="39" customHeight="1" x14ac:dyDescent="0.15">
      <c r="A39" s="22"/>
      <c r="B39" s="35"/>
      <c r="C39" s="1175" t="s">
        <v>531</v>
      </c>
      <c r="D39" s="1176"/>
      <c r="E39" s="1177"/>
      <c r="F39" s="36">
        <v>1.98</v>
      </c>
      <c r="G39" s="37">
        <v>0.2</v>
      </c>
      <c r="H39" s="37">
        <v>0.51</v>
      </c>
      <c r="I39" s="37">
        <v>0.77</v>
      </c>
      <c r="J39" s="38">
        <v>0.56000000000000005</v>
      </c>
      <c r="K39" s="22"/>
      <c r="L39" s="22"/>
      <c r="M39" s="22"/>
      <c r="N39" s="22"/>
      <c r="O39" s="22"/>
      <c r="P39" s="22"/>
    </row>
    <row r="40" spans="1:16" ht="39" customHeight="1" x14ac:dyDescent="0.15">
      <c r="A40" s="22"/>
      <c r="B40" s="35"/>
      <c r="C40" s="1175" t="s">
        <v>532</v>
      </c>
      <c r="D40" s="1176"/>
      <c r="E40" s="1177"/>
      <c r="F40" s="36">
        <v>0</v>
      </c>
      <c r="G40" s="37">
        <v>0</v>
      </c>
      <c r="H40" s="37">
        <v>0</v>
      </c>
      <c r="I40" s="37">
        <v>0.02</v>
      </c>
      <c r="J40" s="38">
        <v>0.02</v>
      </c>
      <c r="K40" s="22"/>
      <c r="L40" s="22"/>
      <c r="M40" s="22"/>
      <c r="N40" s="22"/>
      <c r="O40" s="22"/>
      <c r="P40" s="22"/>
    </row>
    <row r="41" spans="1:16" ht="39" customHeight="1" x14ac:dyDescent="0.15">
      <c r="A41" s="22"/>
      <c r="B41" s="35"/>
      <c r="C41" s="1175" t="s">
        <v>533</v>
      </c>
      <c r="D41" s="1176"/>
      <c r="E41" s="1177"/>
      <c r="F41" s="36">
        <v>0</v>
      </c>
      <c r="G41" s="37">
        <v>0</v>
      </c>
      <c r="H41" s="37">
        <v>0</v>
      </c>
      <c r="I41" s="37">
        <v>0.01</v>
      </c>
      <c r="J41" s="38">
        <v>0.01</v>
      </c>
      <c r="K41" s="22"/>
      <c r="L41" s="22"/>
      <c r="M41" s="22"/>
      <c r="N41" s="22"/>
      <c r="O41" s="22"/>
      <c r="P41" s="22"/>
    </row>
    <row r="42" spans="1:16" ht="39" customHeight="1" x14ac:dyDescent="0.15">
      <c r="A42" s="22"/>
      <c r="B42" s="39"/>
      <c r="C42" s="1175" t="s">
        <v>534</v>
      </c>
      <c r="D42" s="1176"/>
      <c r="E42" s="1177"/>
      <c r="F42" s="36" t="s">
        <v>480</v>
      </c>
      <c r="G42" s="37" t="s">
        <v>480</v>
      </c>
      <c r="H42" s="37" t="s">
        <v>480</v>
      </c>
      <c r="I42" s="37" t="s">
        <v>480</v>
      </c>
      <c r="J42" s="38" t="s">
        <v>480</v>
      </c>
      <c r="K42" s="22"/>
      <c r="L42" s="22"/>
      <c r="M42" s="22"/>
      <c r="N42" s="22"/>
      <c r="O42" s="22"/>
      <c r="P42" s="22"/>
    </row>
    <row r="43" spans="1:16" ht="39" customHeight="1" thickBot="1" x14ac:dyDescent="0.2">
      <c r="A43" s="22"/>
      <c r="B43" s="40"/>
      <c r="C43" s="1178" t="s">
        <v>535</v>
      </c>
      <c r="D43" s="1179"/>
      <c r="E43" s="1180"/>
      <c r="F43" s="41">
        <v>0.04</v>
      </c>
      <c r="G43" s="42">
        <v>0.06</v>
      </c>
      <c r="H43" s="42">
        <v>0.08</v>
      </c>
      <c r="I43" s="42">
        <v>0.04</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0" zoomScaleNormal="5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x14ac:dyDescent="0.15">
      <c r="A45" s="48"/>
      <c r="B45" s="1191" t="s">
        <v>11</v>
      </c>
      <c r="C45" s="1192"/>
      <c r="D45" s="58"/>
      <c r="E45" s="1197" t="s">
        <v>12</v>
      </c>
      <c r="F45" s="1197"/>
      <c r="G45" s="1197"/>
      <c r="H45" s="1197"/>
      <c r="I45" s="1197"/>
      <c r="J45" s="1198"/>
      <c r="K45" s="59">
        <v>3711</v>
      </c>
      <c r="L45" s="60">
        <v>3688</v>
      </c>
      <c r="M45" s="60">
        <v>3643</v>
      </c>
      <c r="N45" s="60">
        <v>3674</v>
      </c>
      <c r="O45" s="61">
        <v>4407</v>
      </c>
      <c r="P45" s="48"/>
      <c r="Q45" s="48"/>
      <c r="R45" s="48"/>
      <c r="S45" s="48"/>
      <c r="T45" s="48"/>
      <c r="U45" s="48"/>
    </row>
    <row r="46" spans="1:21" ht="30.75" customHeight="1" x14ac:dyDescent="0.15">
      <c r="A46" s="48"/>
      <c r="B46" s="1193"/>
      <c r="C46" s="1194"/>
      <c r="D46" s="62"/>
      <c r="E46" s="1185" t="s">
        <v>13</v>
      </c>
      <c r="F46" s="1185"/>
      <c r="G46" s="1185"/>
      <c r="H46" s="1185"/>
      <c r="I46" s="1185"/>
      <c r="J46" s="1186"/>
      <c r="K46" s="63" t="s">
        <v>480</v>
      </c>
      <c r="L46" s="64" t="s">
        <v>480</v>
      </c>
      <c r="M46" s="64" t="s">
        <v>480</v>
      </c>
      <c r="N46" s="64" t="s">
        <v>480</v>
      </c>
      <c r="O46" s="65" t="s">
        <v>480</v>
      </c>
      <c r="P46" s="48"/>
      <c r="Q46" s="48"/>
      <c r="R46" s="48"/>
      <c r="S46" s="48"/>
      <c r="T46" s="48"/>
      <c r="U46" s="48"/>
    </row>
    <row r="47" spans="1:21" ht="30.75" customHeight="1" x14ac:dyDescent="0.15">
      <c r="A47" s="48"/>
      <c r="B47" s="1193"/>
      <c r="C47" s="1194"/>
      <c r="D47" s="62"/>
      <c r="E47" s="1185" t="s">
        <v>14</v>
      </c>
      <c r="F47" s="1185"/>
      <c r="G47" s="1185"/>
      <c r="H47" s="1185"/>
      <c r="I47" s="1185"/>
      <c r="J47" s="1186"/>
      <c r="K47" s="63" t="s">
        <v>480</v>
      </c>
      <c r="L47" s="64" t="s">
        <v>480</v>
      </c>
      <c r="M47" s="64" t="s">
        <v>480</v>
      </c>
      <c r="N47" s="64" t="s">
        <v>480</v>
      </c>
      <c r="O47" s="65" t="s">
        <v>480</v>
      </c>
      <c r="P47" s="48"/>
      <c r="Q47" s="48"/>
      <c r="R47" s="48"/>
      <c r="S47" s="48"/>
      <c r="T47" s="48"/>
      <c r="U47" s="48"/>
    </row>
    <row r="48" spans="1:21" ht="30.75" customHeight="1" x14ac:dyDescent="0.15">
      <c r="A48" s="48"/>
      <c r="B48" s="1193"/>
      <c r="C48" s="1194"/>
      <c r="D48" s="62"/>
      <c r="E48" s="1185" t="s">
        <v>15</v>
      </c>
      <c r="F48" s="1185"/>
      <c r="G48" s="1185"/>
      <c r="H48" s="1185"/>
      <c r="I48" s="1185"/>
      <c r="J48" s="1186"/>
      <c r="K48" s="63">
        <v>1066</v>
      </c>
      <c r="L48" s="64">
        <v>1036</v>
      </c>
      <c r="M48" s="64">
        <v>936</v>
      </c>
      <c r="N48" s="64">
        <v>910</v>
      </c>
      <c r="O48" s="65">
        <v>874</v>
      </c>
      <c r="P48" s="48"/>
      <c r="Q48" s="48"/>
      <c r="R48" s="48"/>
      <c r="S48" s="48"/>
      <c r="T48" s="48"/>
      <c r="U48" s="48"/>
    </row>
    <row r="49" spans="1:21" ht="30.75" customHeight="1" x14ac:dyDescent="0.15">
      <c r="A49" s="48"/>
      <c r="B49" s="1193"/>
      <c r="C49" s="1194"/>
      <c r="D49" s="62"/>
      <c r="E49" s="1185" t="s">
        <v>16</v>
      </c>
      <c r="F49" s="1185"/>
      <c r="G49" s="1185"/>
      <c r="H49" s="1185"/>
      <c r="I49" s="1185"/>
      <c r="J49" s="1186"/>
      <c r="K49" s="63">
        <v>469</v>
      </c>
      <c r="L49" s="64">
        <v>239</v>
      </c>
      <c r="M49" s="64">
        <v>69</v>
      </c>
      <c r="N49" s="64">
        <v>96</v>
      </c>
      <c r="O49" s="65">
        <v>107</v>
      </c>
      <c r="P49" s="48"/>
      <c r="Q49" s="48"/>
      <c r="R49" s="48"/>
      <c r="S49" s="48"/>
      <c r="T49" s="48"/>
      <c r="U49" s="48"/>
    </row>
    <row r="50" spans="1:21" ht="30.75" customHeight="1" x14ac:dyDescent="0.15">
      <c r="A50" s="48"/>
      <c r="B50" s="1193"/>
      <c r="C50" s="1194"/>
      <c r="D50" s="62"/>
      <c r="E50" s="1185" t="s">
        <v>17</v>
      </c>
      <c r="F50" s="1185"/>
      <c r="G50" s="1185"/>
      <c r="H50" s="1185"/>
      <c r="I50" s="1185"/>
      <c r="J50" s="1186"/>
      <c r="K50" s="63">
        <v>60</v>
      </c>
      <c r="L50" s="64">
        <v>55</v>
      </c>
      <c r="M50" s="64">
        <v>53</v>
      </c>
      <c r="N50" s="64">
        <v>232</v>
      </c>
      <c r="O50" s="65">
        <v>7</v>
      </c>
      <c r="P50" s="48"/>
      <c r="Q50" s="48"/>
      <c r="R50" s="48"/>
      <c r="S50" s="48"/>
      <c r="T50" s="48"/>
      <c r="U50" s="48"/>
    </row>
    <row r="51" spans="1:21" ht="30.75" customHeight="1" x14ac:dyDescent="0.15">
      <c r="A51" s="48"/>
      <c r="B51" s="1195"/>
      <c r="C51" s="1196"/>
      <c r="D51" s="66"/>
      <c r="E51" s="1185" t="s">
        <v>18</v>
      </c>
      <c r="F51" s="1185"/>
      <c r="G51" s="1185"/>
      <c r="H51" s="1185"/>
      <c r="I51" s="1185"/>
      <c r="J51" s="1186"/>
      <c r="K51" s="63">
        <v>0</v>
      </c>
      <c r="L51" s="64">
        <v>0</v>
      </c>
      <c r="M51" s="64">
        <v>0</v>
      </c>
      <c r="N51" s="64">
        <v>0</v>
      </c>
      <c r="O51" s="65" t="s">
        <v>480</v>
      </c>
      <c r="P51" s="48"/>
      <c r="Q51" s="48"/>
      <c r="R51" s="48"/>
      <c r="S51" s="48"/>
      <c r="T51" s="48"/>
      <c r="U51" s="48"/>
    </row>
    <row r="52" spans="1:21" ht="30.75" customHeight="1" x14ac:dyDescent="0.15">
      <c r="A52" s="48"/>
      <c r="B52" s="1183" t="s">
        <v>19</v>
      </c>
      <c r="C52" s="1184"/>
      <c r="D52" s="66"/>
      <c r="E52" s="1185" t="s">
        <v>20</v>
      </c>
      <c r="F52" s="1185"/>
      <c r="G52" s="1185"/>
      <c r="H52" s="1185"/>
      <c r="I52" s="1185"/>
      <c r="J52" s="1186"/>
      <c r="K52" s="63">
        <v>3070</v>
      </c>
      <c r="L52" s="64">
        <v>3051</v>
      </c>
      <c r="M52" s="64">
        <v>2987</v>
      </c>
      <c r="N52" s="64">
        <v>3110</v>
      </c>
      <c r="O52" s="65">
        <v>3608</v>
      </c>
      <c r="P52" s="48"/>
      <c r="Q52" s="48"/>
      <c r="R52" s="48"/>
      <c r="S52" s="48"/>
      <c r="T52" s="48"/>
      <c r="U52" s="48"/>
    </row>
    <row r="53" spans="1:21" ht="30.75" customHeight="1" thickBot="1" x14ac:dyDescent="0.2">
      <c r="A53" s="48"/>
      <c r="B53" s="1187" t="s">
        <v>21</v>
      </c>
      <c r="C53" s="1188"/>
      <c r="D53" s="67"/>
      <c r="E53" s="1189" t="s">
        <v>22</v>
      </c>
      <c r="F53" s="1189"/>
      <c r="G53" s="1189"/>
      <c r="H53" s="1189"/>
      <c r="I53" s="1189"/>
      <c r="J53" s="1190"/>
      <c r="K53" s="68">
        <v>2236</v>
      </c>
      <c r="L53" s="69">
        <v>1967</v>
      </c>
      <c r="M53" s="69">
        <v>1714</v>
      </c>
      <c r="N53" s="69">
        <v>1802</v>
      </c>
      <c r="O53" s="70">
        <v>1787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50" zoomScaleNormal="5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520</v>
      </c>
      <c r="J40" s="79" t="s">
        <v>521</v>
      </c>
      <c r="K40" s="79" t="s">
        <v>522</v>
      </c>
      <c r="L40" s="79" t="s">
        <v>523</v>
      </c>
      <c r="M40" s="80" t="s">
        <v>524</v>
      </c>
    </row>
    <row r="41" spans="2:13" ht="27.75" customHeight="1" x14ac:dyDescent="0.15">
      <c r="B41" s="1211" t="s">
        <v>24</v>
      </c>
      <c r="C41" s="1212"/>
      <c r="D41" s="81"/>
      <c r="E41" s="1213" t="s">
        <v>25</v>
      </c>
      <c r="F41" s="1213"/>
      <c r="G41" s="1213"/>
      <c r="H41" s="1214"/>
      <c r="I41" s="82">
        <v>32452</v>
      </c>
      <c r="J41" s="83">
        <v>31898</v>
      </c>
      <c r="K41" s="83">
        <v>31427</v>
      </c>
      <c r="L41" s="83">
        <v>33372</v>
      </c>
      <c r="M41" s="84">
        <v>31772</v>
      </c>
    </row>
    <row r="42" spans="2:13" ht="27.75" customHeight="1" x14ac:dyDescent="0.15">
      <c r="B42" s="1201"/>
      <c r="C42" s="1202"/>
      <c r="D42" s="85"/>
      <c r="E42" s="1205" t="s">
        <v>26</v>
      </c>
      <c r="F42" s="1205"/>
      <c r="G42" s="1205"/>
      <c r="H42" s="1206"/>
      <c r="I42" s="86">
        <v>429</v>
      </c>
      <c r="J42" s="87">
        <v>373</v>
      </c>
      <c r="K42" s="87">
        <v>316</v>
      </c>
      <c r="L42" s="87">
        <v>86</v>
      </c>
      <c r="M42" s="88">
        <v>75</v>
      </c>
    </row>
    <row r="43" spans="2:13" ht="27.75" customHeight="1" x14ac:dyDescent="0.15">
      <c r="B43" s="1201"/>
      <c r="C43" s="1202"/>
      <c r="D43" s="85"/>
      <c r="E43" s="1205" t="s">
        <v>27</v>
      </c>
      <c r="F43" s="1205"/>
      <c r="G43" s="1205"/>
      <c r="H43" s="1206"/>
      <c r="I43" s="86">
        <v>12691</v>
      </c>
      <c r="J43" s="87">
        <v>11870</v>
      </c>
      <c r="K43" s="87">
        <v>10834</v>
      </c>
      <c r="L43" s="87">
        <v>10106</v>
      </c>
      <c r="M43" s="88">
        <v>9627</v>
      </c>
    </row>
    <row r="44" spans="2:13" ht="27.75" customHeight="1" x14ac:dyDescent="0.15">
      <c r="B44" s="1201"/>
      <c r="C44" s="1202"/>
      <c r="D44" s="85"/>
      <c r="E44" s="1205" t="s">
        <v>28</v>
      </c>
      <c r="F44" s="1205"/>
      <c r="G44" s="1205"/>
      <c r="H44" s="1206"/>
      <c r="I44" s="86">
        <v>813</v>
      </c>
      <c r="J44" s="87">
        <v>599</v>
      </c>
      <c r="K44" s="87">
        <v>757</v>
      </c>
      <c r="L44" s="87">
        <v>697</v>
      </c>
      <c r="M44" s="88">
        <v>690</v>
      </c>
    </row>
    <row r="45" spans="2:13" ht="27.75" customHeight="1" x14ac:dyDescent="0.15">
      <c r="B45" s="1201"/>
      <c r="C45" s="1202"/>
      <c r="D45" s="85"/>
      <c r="E45" s="1205" t="s">
        <v>29</v>
      </c>
      <c r="F45" s="1205"/>
      <c r="G45" s="1205"/>
      <c r="H45" s="1206"/>
      <c r="I45" s="86">
        <v>5222</v>
      </c>
      <c r="J45" s="87">
        <v>5123</v>
      </c>
      <c r="K45" s="87">
        <v>4946</v>
      </c>
      <c r="L45" s="87">
        <v>4569</v>
      </c>
      <c r="M45" s="88">
        <v>4271</v>
      </c>
    </row>
    <row r="46" spans="2:13" ht="27.75" customHeight="1" x14ac:dyDescent="0.15">
      <c r="B46" s="1201"/>
      <c r="C46" s="1202"/>
      <c r="D46" s="85"/>
      <c r="E46" s="1205" t="s">
        <v>30</v>
      </c>
      <c r="F46" s="1205"/>
      <c r="G46" s="1205"/>
      <c r="H46" s="1206"/>
      <c r="I46" s="86" t="s">
        <v>480</v>
      </c>
      <c r="J46" s="87" t="s">
        <v>480</v>
      </c>
      <c r="K46" s="87" t="s">
        <v>480</v>
      </c>
      <c r="L46" s="87" t="s">
        <v>480</v>
      </c>
      <c r="M46" s="88" t="s">
        <v>480</v>
      </c>
    </row>
    <row r="47" spans="2:13" ht="27.75" customHeight="1" x14ac:dyDescent="0.15">
      <c r="B47" s="1201"/>
      <c r="C47" s="1202"/>
      <c r="D47" s="85"/>
      <c r="E47" s="1205" t="s">
        <v>31</v>
      </c>
      <c r="F47" s="1205"/>
      <c r="G47" s="1205"/>
      <c r="H47" s="1206"/>
      <c r="I47" s="86" t="s">
        <v>480</v>
      </c>
      <c r="J47" s="87" t="s">
        <v>480</v>
      </c>
      <c r="K47" s="87" t="s">
        <v>480</v>
      </c>
      <c r="L47" s="87" t="s">
        <v>480</v>
      </c>
      <c r="M47" s="88" t="s">
        <v>480</v>
      </c>
    </row>
    <row r="48" spans="2:13" ht="27.75" customHeight="1" x14ac:dyDescent="0.15">
      <c r="B48" s="1203"/>
      <c r="C48" s="1204"/>
      <c r="D48" s="85"/>
      <c r="E48" s="1205" t="s">
        <v>32</v>
      </c>
      <c r="F48" s="1205"/>
      <c r="G48" s="1205"/>
      <c r="H48" s="1206"/>
      <c r="I48" s="86" t="s">
        <v>480</v>
      </c>
      <c r="J48" s="87" t="s">
        <v>480</v>
      </c>
      <c r="K48" s="87" t="s">
        <v>480</v>
      </c>
      <c r="L48" s="87" t="s">
        <v>480</v>
      </c>
      <c r="M48" s="88" t="s">
        <v>480</v>
      </c>
    </row>
    <row r="49" spans="2:13" ht="27.75" customHeight="1" x14ac:dyDescent="0.15">
      <c r="B49" s="1199" t="s">
        <v>33</v>
      </c>
      <c r="C49" s="1200"/>
      <c r="D49" s="89"/>
      <c r="E49" s="1205" t="s">
        <v>34</v>
      </c>
      <c r="F49" s="1205"/>
      <c r="G49" s="1205"/>
      <c r="H49" s="1206"/>
      <c r="I49" s="86">
        <v>5645</v>
      </c>
      <c r="J49" s="87">
        <v>6805</v>
      </c>
      <c r="K49" s="87">
        <v>8197</v>
      </c>
      <c r="L49" s="87">
        <v>8760</v>
      </c>
      <c r="M49" s="88">
        <v>10021</v>
      </c>
    </row>
    <row r="50" spans="2:13" ht="27.75" customHeight="1" x14ac:dyDescent="0.15">
      <c r="B50" s="1201"/>
      <c r="C50" s="1202"/>
      <c r="D50" s="85"/>
      <c r="E50" s="1205" t="s">
        <v>35</v>
      </c>
      <c r="F50" s="1205"/>
      <c r="G50" s="1205"/>
      <c r="H50" s="1206"/>
      <c r="I50" s="86">
        <v>73</v>
      </c>
      <c r="J50" s="87">
        <v>57</v>
      </c>
      <c r="K50" s="87">
        <v>37</v>
      </c>
      <c r="L50" s="87">
        <v>7</v>
      </c>
      <c r="M50" s="88">
        <v>5</v>
      </c>
    </row>
    <row r="51" spans="2:13" ht="27.75" customHeight="1" x14ac:dyDescent="0.15">
      <c r="B51" s="1203"/>
      <c r="C51" s="1204"/>
      <c r="D51" s="85"/>
      <c r="E51" s="1205" t="s">
        <v>36</v>
      </c>
      <c r="F51" s="1205"/>
      <c r="G51" s="1205"/>
      <c r="H51" s="1206"/>
      <c r="I51" s="86">
        <v>30360</v>
      </c>
      <c r="J51" s="87">
        <v>30199</v>
      </c>
      <c r="K51" s="87">
        <v>30097</v>
      </c>
      <c r="L51" s="87">
        <v>31392</v>
      </c>
      <c r="M51" s="88">
        <v>30325</v>
      </c>
    </row>
    <row r="52" spans="2:13" ht="27.75" customHeight="1" thickBot="1" x14ac:dyDescent="0.2">
      <c r="B52" s="1207" t="s">
        <v>37</v>
      </c>
      <c r="C52" s="1208"/>
      <c r="D52" s="90"/>
      <c r="E52" s="1209" t="s">
        <v>38</v>
      </c>
      <c r="F52" s="1209"/>
      <c r="G52" s="1209"/>
      <c r="H52" s="1210"/>
      <c r="I52" s="91">
        <v>15530</v>
      </c>
      <c r="J52" s="92">
        <v>12804</v>
      </c>
      <c r="K52" s="92">
        <v>9948</v>
      </c>
      <c r="L52" s="92">
        <v>8671</v>
      </c>
      <c r="M52" s="93">
        <v>6084</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48" zoomScaleNormal="48"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560</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560</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561</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562</v>
      </c>
      <c r="I42" s="352"/>
      <c r="J42" s="352"/>
      <c r="K42" s="352"/>
      <c r="L42" s="244"/>
      <c r="M42" s="244"/>
      <c r="N42" s="244"/>
      <c r="O42" s="244"/>
    </row>
    <row r="43" spans="2:17" x14ac:dyDescent="0.15">
      <c r="B43" s="248"/>
      <c r="C43" s="244"/>
      <c r="D43" s="244"/>
      <c r="E43" s="244"/>
      <c r="F43" s="244"/>
      <c r="G43" s="1251"/>
      <c r="H43" s="1228"/>
      <c r="I43" s="1228"/>
      <c r="J43" s="1228"/>
      <c r="K43" s="1228"/>
      <c r="L43" s="1228"/>
      <c r="M43" s="1228"/>
      <c r="N43" s="1228"/>
      <c r="O43" s="1229"/>
    </row>
    <row r="44" spans="2:17" x14ac:dyDescent="0.15">
      <c r="B44" s="248"/>
      <c r="C44" s="244"/>
      <c r="D44" s="244"/>
      <c r="E44" s="244"/>
      <c r="F44" s="244"/>
      <c r="G44" s="1230"/>
      <c r="H44" s="1231"/>
      <c r="I44" s="1231"/>
      <c r="J44" s="1231"/>
      <c r="K44" s="1231"/>
      <c r="L44" s="1231"/>
      <c r="M44" s="1231"/>
      <c r="N44" s="1231"/>
      <c r="O44" s="1232"/>
    </row>
    <row r="45" spans="2:17" x14ac:dyDescent="0.15">
      <c r="B45" s="248"/>
      <c r="C45" s="244"/>
      <c r="D45" s="244"/>
      <c r="E45" s="244"/>
      <c r="F45" s="244"/>
      <c r="G45" s="1230"/>
      <c r="H45" s="1231"/>
      <c r="I45" s="1231"/>
      <c r="J45" s="1231"/>
      <c r="K45" s="1231"/>
      <c r="L45" s="1231"/>
      <c r="M45" s="1231"/>
      <c r="N45" s="1231"/>
      <c r="O45" s="1232"/>
    </row>
    <row r="46" spans="2:17" x14ac:dyDescent="0.15">
      <c r="B46" s="248"/>
      <c r="C46" s="244"/>
      <c r="D46" s="244"/>
      <c r="E46" s="244"/>
      <c r="F46" s="244"/>
      <c r="G46" s="1230"/>
      <c r="H46" s="1231"/>
      <c r="I46" s="1231"/>
      <c r="J46" s="1231"/>
      <c r="K46" s="1231"/>
      <c r="L46" s="1231"/>
      <c r="M46" s="1231"/>
      <c r="N46" s="1231"/>
      <c r="O46" s="1232"/>
    </row>
    <row r="47" spans="2:17" x14ac:dyDescent="0.15">
      <c r="B47" s="248"/>
      <c r="C47" s="244"/>
      <c r="D47" s="244"/>
      <c r="E47" s="244"/>
      <c r="F47" s="244"/>
      <c r="G47" s="1233"/>
      <c r="H47" s="1234"/>
      <c r="I47" s="1234"/>
      <c r="J47" s="1234"/>
      <c r="K47" s="1234"/>
      <c r="L47" s="1234"/>
      <c r="M47" s="1234"/>
      <c r="N47" s="1234"/>
      <c r="O47" s="1235"/>
    </row>
    <row r="48" spans="2:17" x14ac:dyDescent="0.15">
      <c r="B48" s="248"/>
      <c r="C48" s="244"/>
      <c r="D48" s="244"/>
      <c r="E48" s="244"/>
      <c r="F48" s="244"/>
      <c r="G48" s="244"/>
      <c r="H48" s="353"/>
      <c r="I48" s="353"/>
      <c r="J48" s="353"/>
    </row>
    <row r="49" spans="1:17" x14ac:dyDescent="0.15">
      <c r="B49" s="248"/>
      <c r="C49" s="244"/>
      <c r="D49" s="244"/>
      <c r="E49" s="244"/>
      <c r="F49" s="244"/>
      <c r="G49" s="243" t="s">
        <v>563</v>
      </c>
    </row>
    <row r="50" spans="1:17" x14ac:dyDescent="0.15">
      <c r="B50" s="248"/>
      <c r="C50" s="244"/>
      <c r="D50" s="244"/>
      <c r="E50" s="244"/>
      <c r="F50" s="244"/>
      <c r="G50" s="1236"/>
      <c r="H50" s="1237"/>
      <c r="I50" s="1237"/>
      <c r="J50" s="1238"/>
      <c r="K50" s="354" t="s">
        <v>520</v>
      </c>
      <c r="L50" s="354" t="s">
        <v>521</v>
      </c>
      <c r="M50" s="354" t="s">
        <v>522</v>
      </c>
      <c r="N50" s="354" t="s">
        <v>523</v>
      </c>
      <c r="O50" s="354" t="s">
        <v>524</v>
      </c>
    </row>
    <row r="51" spans="1:17" x14ac:dyDescent="0.15">
      <c r="B51" s="248"/>
      <c r="C51" s="244"/>
      <c r="D51" s="244"/>
      <c r="E51" s="244"/>
      <c r="F51" s="244"/>
      <c r="G51" s="1239" t="s">
        <v>564</v>
      </c>
      <c r="H51" s="1240"/>
      <c r="I51" s="1245" t="s">
        <v>565</v>
      </c>
      <c r="J51" s="1245"/>
      <c r="K51" s="1249"/>
      <c r="L51" s="1249"/>
      <c r="M51" s="1249"/>
      <c r="N51" s="1249"/>
      <c r="O51" s="1249"/>
    </row>
    <row r="52" spans="1:17" x14ac:dyDescent="0.15">
      <c r="B52" s="248"/>
      <c r="C52" s="244"/>
      <c r="D52" s="244"/>
      <c r="E52" s="244"/>
      <c r="F52" s="244"/>
      <c r="G52" s="1241"/>
      <c r="H52" s="1242"/>
      <c r="I52" s="1246"/>
      <c r="J52" s="1246"/>
      <c r="K52" s="1215"/>
      <c r="L52" s="1215"/>
      <c r="M52" s="1215"/>
      <c r="N52" s="1215"/>
      <c r="O52" s="1215"/>
    </row>
    <row r="53" spans="1:17" x14ac:dyDescent="0.15">
      <c r="A53" s="355"/>
      <c r="B53" s="248"/>
      <c r="C53" s="244"/>
      <c r="D53" s="244"/>
      <c r="E53" s="244"/>
      <c r="F53" s="244"/>
      <c r="G53" s="1241"/>
      <c r="H53" s="1242"/>
      <c r="I53" s="1225" t="s">
        <v>566</v>
      </c>
      <c r="J53" s="1225"/>
      <c r="K53" s="1250"/>
      <c r="L53" s="1250"/>
      <c r="M53" s="1250"/>
      <c r="N53" s="1250"/>
      <c r="O53" s="1250"/>
    </row>
    <row r="54" spans="1:17" x14ac:dyDescent="0.15">
      <c r="A54" s="355"/>
      <c r="B54" s="248"/>
      <c r="C54" s="244"/>
      <c r="D54" s="244"/>
      <c r="E54" s="244"/>
      <c r="F54" s="244"/>
      <c r="G54" s="1243"/>
      <c r="H54" s="1244"/>
      <c r="I54" s="1225"/>
      <c r="J54" s="1225"/>
      <c r="K54" s="1248"/>
      <c r="L54" s="1248"/>
      <c r="M54" s="1248"/>
      <c r="N54" s="1248"/>
      <c r="O54" s="1248"/>
    </row>
    <row r="55" spans="1:17" x14ac:dyDescent="0.15">
      <c r="A55" s="355"/>
      <c r="B55" s="248"/>
      <c r="C55" s="244"/>
      <c r="D55" s="244"/>
      <c r="E55" s="244"/>
      <c r="F55" s="244"/>
      <c r="G55" s="1219" t="s">
        <v>567</v>
      </c>
      <c r="H55" s="1220"/>
      <c r="I55" s="1225" t="s">
        <v>565</v>
      </c>
      <c r="J55" s="1225"/>
      <c r="K55" s="1249"/>
      <c r="L55" s="1249"/>
      <c r="M55" s="1249"/>
      <c r="N55" s="1249"/>
      <c r="O55" s="1249"/>
    </row>
    <row r="56" spans="1:17" x14ac:dyDescent="0.15">
      <c r="A56" s="355"/>
      <c r="B56" s="248"/>
      <c r="C56" s="244"/>
      <c r="D56" s="244"/>
      <c r="E56" s="244"/>
      <c r="F56" s="244"/>
      <c r="G56" s="1221"/>
      <c r="H56" s="1222"/>
      <c r="I56" s="1225"/>
      <c r="J56" s="1225"/>
      <c r="K56" s="1215"/>
      <c r="L56" s="1215"/>
      <c r="M56" s="1215"/>
      <c r="N56" s="1215"/>
      <c r="O56" s="1215"/>
    </row>
    <row r="57" spans="1:17" s="355" customFormat="1" x14ac:dyDescent="0.15">
      <c r="B57" s="356"/>
      <c r="C57" s="352"/>
      <c r="D57" s="352"/>
      <c r="E57" s="352"/>
      <c r="F57" s="352"/>
      <c r="G57" s="1221"/>
      <c r="H57" s="1222"/>
      <c r="I57" s="1217" t="s">
        <v>566</v>
      </c>
      <c r="J57" s="1217"/>
      <c r="K57" s="1250"/>
      <c r="L57" s="1250"/>
      <c r="M57" s="1250"/>
      <c r="N57" s="1250"/>
      <c r="O57" s="1250"/>
      <c r="P57" s="357"/>
      <c r="Q57" s="356"/>
    </row>
    <row r="58" spans="1:17" s="355" customFormat="1" x14ac:dyDescent="0.15">
      <c r="A58" s="243"/>
      <c r="B58" s="356"/>
      <c r="C58" s="352"/>
      <c r="D58" s="352"/>
      <c r="E58" s="352"/>
      <c r="F58" s="352"/>
      <c r="G58" s="1223"/>
      <c r="H58" s="1224"/>
      <c r="I58" s="1217"/>
      <c r="J58" s="1217"/>
      <c r="K58" s="1248"/>
      <c r="L58" s="1248"/>
      <c r="M58" s="1248"/>
      <c r="N58" s="1248"/>
      <c r="O58" s="1248"/>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568</v>
      </c>
      <c r="C63" s="244"/>
      <c r="D63" s="244"/>
      <c r="E63" s="244"/>
      <c r="F63" s="244"/>
      <c r="G63" s="244"/>
      <c r="H63" s="244"/>
      <c r="I63" s="244"/>
      <c r="J63" s="244"/>
      <c r="K63" s="244"/>
      <c r="L63" s="244"/>
      <c r="M63" s="244"/>
      <c r="N63" s="244"/>
      <c r="O63" s="244"/>
    </row>
    <row r="64" spans="1:17" x14ac:dyDescent="0.15">
      <c r="B64" s="248"/>
      <c r="C64" s="244"/>
      <c r="D64" s="244"/>
      <c r="E64" s="244"/>
      <c r="F64" s="244"/>
      <c r="G64" s="351" t="s">
        <v>562</v>
      </c>
      <c r="I64" s="352"/>
      <c r="J64" s="352"/>
      <c r="K64" s="352"/>
      <c r="L64" s="244"/>
      <c r="M64" s="244"/>
      <c r="N64" s="244"/>
      <c r="O64" s="244"/>
    </row>
    <row r="65" spans="2:30" x14ac:dyDescent="0.15">
      <c r="B65" s="248"/>
      <c r="C65" s="244"/>
      <c r="D65" s="244"/>
      <c r="E65" s="244"/>
      <c r="F65" s="244"/>
      <c r="G65" s="1227" t="s">
        <v>571</v>
      </c>
      <c r="H65" s="1228"/>
      <c r="I65" s="1228"/>
      <c r="J65" s="1228"/>
      <c r="K65" s="1228"/>
      <c r="L65" s="1228"/>
      <c r="M65" s="1228"/>
      <c r="N65" s="1228"/>
      <c r="O65" s="1229"/>
    </row>
    <row r="66" spans="2:30" x14ac:dyDescent="0.15">
      <c r="B66" s="248"/>
      <c r="C66" s="244"/>
      <c r="D66" s="244"/>
      <c r="E66" s="244"/>
      <c r="F66" s="244"/>
      <c r="G66" s="1230"/>
      <c r="H66" s="1231"/>
      <c r="I66" s="1231"/>
      <c r="J66" s="1231"/>
      <c r="K66" s="1231"/>
      <c r="L66" s="1231"/>
      <c r="M66" s="1231"/>
      <c r="N66" s="1231"/>
      <c r="O66" s="1232"/>
    </row>
    <row r="67" spans="2:30" x14ac:dyDescent="0.15">
      <c r="B67" s="248"/>
      <c r="C67" s="244"/>
      <c r="D67" s="244"/>
      <c r="E67" s="244"/>
      <c r="F67" s="244"/>
      <c r="G67" s="1230"/>
      <c r="H67" s="1231"/>
      <c r="I67" s="1231"/>
      <c r="J67" s="1231"/>
      <c r="K67" s="1231"/>
      <c r="L67" s="1231"/>
      <c r="M67" s="1231"/>
      <c r="N67" s="1231"/>
      <c r="O67" s="1232"/>
    </row>
    <row r="68" spans="2:30" x14ac:dyDescent="0.15">
      <c r="B68" s="248"/>
      <c r="C68" s="244"/>
      <c r="D68" s="244"/>
      <c r="E68" s="244"/>
      <c r="F68" s="244"/>
      <c r="G68" s="1230"/>
      <c r="H68" s="1231"/>
      <c r="I68" s="1231"/>
      <c r="J68" s="1231"/>
      <c r="K68" s="1231"/>
      <c r="L68" s="1231"/>
      <c r="M68" s="1231"/>
      <c r="N68" s="1231"/>
      <c r="O68" s="1232"/>
    </row>
    <row r="69" spans="2:30" x14ac:dyDescent="0.15">
      <c r="B69" s="248"/>
      <c r="C69" s="244"/>
      <c r="D69" s="244"/>
      <c r="E69" s="244"/>
      <c r="F69" s="244"/>
      <c r="G69" s="1233"/>
      <c r="H69" s="1234"/>
      <c r="I69" s="1234"/>
      <c r="J69" s="1234"/>
      <c r="K69" s="1234"/>
      <c r="L69" s="1234"/>
      <c r="M69" s="1234"/>
      <c r="N69" s="1234"/>
      <c r="O69" s="1235"/>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569</v>
      </c>
      <c r="I71" s="368"/>
      <c r="J71" s="364"/>
      <c r="K71" s="364"/>
      <c r="L71" s="365"/>
      <c r="M71" s="364"/>
      <c r="N71" s="365"/>
      <c r="O71" s="366"/>
    </row>
    <row r="72" spans="2:30" x14ac:dyDescent="0.15">
      <c r="B72" s="248"/>
      <c r="C72" s="244"/>
      <c r="D72" s="244"/>
      <c r="E72" s="244"/>
      <c r="F72" s="244"/>
      <c r="G72" s="1236"/>
      <c r="H72" s="1237"/>
      <c r="I72" s="1237"/>
      <c r="J72" s="1238"/>
      <c r="K72" s="354" t="s">
        <v>520</v>
      </c>
      <c r="L72" s="354" t="s">
        <v>521</v>
      </c>
      <c r="M72" s="354" t="s">
        <v>522</v>
      </c>
      <c r="N72" s="354" t="s">
        <v>523</v>
      </c>
      <c r="O72" s="354" t="s">
        <v>524</v>
      </c>
    </row>
    <row r="73" spans="2:30" x14ac:dyDescent="0.15">
      <c r="B73" s="248"/>
      <c r="C73" s="244"/>
      <c r="D73" s="244"/>
      <c r="E73" s="244"/>
      <c r="F73" s="244"/>
      <c r="G73" s="1239" t="s">
        <v>564</v>
      </c>
      <c r="H73" s="1240"/>
      <c r="I73" s="1245" t="s">
        <v>565</v>
      </c>
      <c r="J73" s="1245"/>
      <c r="K73" s="1226">
        <v>103.3</v>
      </c>
      <c r="L73" s="1226">
        <v>85.9</v>
      </c>
      <c r="M73" s="1215">
        <v>66.400000000000006</v>
      </c>
      <c r="N73" s="1215">
        <v>58.6</v>
      </c>
      <c r="O73" s="1215">
        <v>41.3</v>
      </c>
      <c r="S73" s="243">
        <v>9.9</v>
      </c>
    </row>
    <row r="74" spans="2:30" x14ac:dyDescent="0.15">
      <c r="B74" s="248"/>
      <c r="C74" s="244"/>
      <c r="D74" s="244"/>
      <c r="E74" s="244"/>
      <c r="F74" s="244"/>
      <c r="G74" s="1241"/>
      <c r="H74" s="1242"/>
      <c r="I74" s="1246"/>
      <c r="J74" s="1246"/>
      <c r="K74" s="1226"/>
      <c r="L74" s="1226"/>
      <c r="M74" s="1215"/>
      <c r="N74" s="1215"/>
      <c r="O74" s="1215"/>
    </row>
    <row r="75" spans="2:30" x14ac:dyDescent="0.15">
      <c r="B75" s="248"/>
      <c r="C75" s="244"/>
      <c r="D75" s="244"/>
      <c r="E75" s="244"/>
      <c r="F75" s="244"/>
      <c r="G75" s="1241"/>
      <c r="H75" s="1242"/>
      <c r="I75" s="1225" t="s">
        <v>570</v>
      </c>
      <c r="J75" s="1225"/>
      <c r="K75" s="1247">
        <v>15.5</v>
      </c>
      <c r="L75" s="1247">
        <v>14.6</v>
      </c>
      <c r="M75" s="1247">
        <v>13.1</v>
      </c>
      <c r="N75" s="1247">
        <v>12.2</v>
      </c>
      <c r="O75" s="1247">
        <v>11.9</v>
      </c>
      <c r="U75" s="243">
        <v>81.2</v>
      </c>
      <c r="W75" s="243">
        <v>87.2</v>
      </c>
      <c r="Y75" s="243">
        <v>99.8</v>
      </c>
      <c r="AA75" s="243">
        <v>109.5</v>
      </c>
      <c r="AC75" s="243">
        <v>115.2</v>
      </c>
    </row>
    <row r="76" spans="2:30" x14ac:dyDescent="0.15">
      <c r="B76" s="248"/>
      <c r="C76" s="244"/>
      <c r="D76" s="244"/>
      <c r="E76" s="244"/>
      <c r="F76" s="244"/>
      <c r="G76" s="1243"/>
      <c r="H76" s="1244"/>
      <c r="I76" s="1225"/>
      <c r="J76" s="1225"/>
      <c r="K76" s="1248"/>
      <c r="L76" s="1248"/>
      <c r="M76" s="1248"/>
      <c r="N76" s="1248"/>
      <c r="O76" s="1248"/>
    </row>
    <row r="77" spans="2:30" x14ac:dyDescent="0.15">
      <c r="B77" s="248"/>
      <c r="C77" s="244"/>
      <c r="D77" s="244"/>
      <c r="E77" s="244"/>
      <c r="F77" s="244"/>
      <c r="G77" s="1219" t="s">
        <v>567</v>
      </c>
      <c r="H77" s="1220"/>
      <c r="I77" s="1225" t="s">
        <v>565</v>
      </c>
      <c r="J77" s="1225"/>
      <c r="K77" s="1226">
        <v>69.2</v>
      </c>
      <c r="L77" s="1226">
        <v>58.2</v>
      </c>
      <c r="M77" s="1215">
        <v>50.3</v>
      </c>
      <c r="N77" s="1215">
        <v>45.9</v>
      </c>
      <c r="O77" s="1215">
        <v>39</v>
      </c>
      <c r="R77" s="243">
        <v>12.3</v>
      </c>
      <c r="T77" s="243">
        <v>11.1</v>
      </c>
    </row>
    <row r="78" spans="2:30" x14ac:dyDescent="0.15">
      <c r="B78" s="248"/>
      <c r="C78" s="244"/>
      <c r="D78" s="244"/>
      <c r="E78" s="244"/>
      <c r="F78" s="244"/>
      <c r="G78" s="1221"/>
      <c r="H78" s="1222"/>
      <c r="I78" s="1225"/>
      <c r="J78" s="1225"/>
      <c r="K78" s="1226"/>
      <c r="L78" s="1226"/>
      <c r="M78" s="1215"/>
      <c r="N78" s="1215"/>
      <c r="O78" s="1215"/>
    </row>
    <row r="79" spans="2:30" x14ac:dyDescent="0.15">
      <c r="B79" s="248"/>
      <c r="C79" s="244"/>
      <c r="D79" s="244"/>
      <c r="E79" s="244"/>
      <c r="F79" s="244"/>
      <c r="G79" s="1221"/>
      <c r="H79" s="1222"/>
      <c r="I79" s="1216" t="s">
        <v>570</v>
      </c>
      <c r="J79" s="1217"/>
      <c r="K79" s="1218">
        <v>11.1</v>
      </c>
      <c r="L79" s="1218">
        <v>10.3</v>
      </c>
      <c r="M79" s="1218">
        <v>9.6</v>
      </c>
      <c r="N79" s="1218">
        <v>8.8000000000000007</v>
      </c>
      <c r="O79" s="1218">
        <v>9</v>
      </c>
      <c r="V79" s="243">
        <v>53.5</v>
      </c>
      <c r="X79" s="243">
        <v>48.2</v>
      </c>
      <c r="Z79" s="243">
        <v>34.200000000000003</v>
      </c>
      <c r="AB79" s="243">
        <v>30.3</v>
      </c>
      <c r="AD79" s="243">
        <v>28.9</v>
      </c>
    </row>
    <row r="80" spans="2:30" x14ac:dyDescent="0.15">
      <c r="B80" s="248"/>
      <c r="C80" s="244"/>
      <c r="D80" s="244"/>
      <c r="E80" s="244"/>
      <c r="F80" s="244"/>
      <c r="G80" s="1223"/>
      <c r="H80" s="1224"/>
      <c r="I80" s="1217"/>
      <c r="J80" s="1217"/>
      <c r="K80" s="1218"/>
      <c r="L80" s="1218"/>
      <c r="M80" s="1218"/>
      <c r="N80" s="1218"/>
      <c r="O80" s="1218"/>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70" workbookViewId="0"/>
  </sheetViews>
  <sheetFormatPr defaultColWidth="0" defaultRowHeight="13.5" customHeight="1" zeroHeight="1" x14ac:dyDescent="0.15"/>
  <cols>
    <col min="1" max="1" width="9.125" style="242" customWidth="1"/>
    <col min="2" max="16" width="9" style="242" customWidth="1"/>
    <col min="17" max="18" width="9.125" style="242"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2" customWidth="1"/>
    <col min="2" max="16" width="9" style="242" customWidth="1"/>
    <col min="17" max="18" width="9.125" style="242"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519</v>
      </c>
      <c r="G2" s="111"/>
      <c r="H2" s="112"/>
    </row>
    <row r="3" spans="1:8" x14ac:dyDescent="0.15">
      <c r="A3" s="108" t="s">
        <v>512</v>
      </c>
      <c r="B3" s="113"/>
      <c r="C3" s="114"/>
      <c r="D3" s="115">
        <v>41841</v>
      </c>
      <c r="E3" s="116"/>
      <c r="F3" s="117">
        <v>47569</v>
      </c>
      <c r="G3" s="118"/>
      <c r="H3" s="119"/>
    </row>
    <row r="4" spans="1:8" x14ac:dyDescent="0.15">
      <c r="A4" s="120"/>
      <c r="B4" s="121"/>
      <c r="C4" s="122"/>
      <c r="D4" s="123">
        <v>16524</v>
      </c>
      <c r="E4" s="124"/>
      <c r="F4" s="125">
        <v>26255</v>
      </c>
      <c r="G4" s="126"/>
      <c r="H4" s="127"/>
    </row>
    <row r="5" spans="1:8" x14ac:dyDescent="0.15">
      <c r="A5" s="108" t="s">
        <v>514</v>
      </c>
      <c r="B5" s="113"/>
      <c r="C5" s="114"/>
      <c r="D5" s="115">
        <v>61674</v>
      </c>
      <c r="E5" s="116"/>
      <c r="F5" s="117">
        <v>50880</v>
      </c>
      <c r="G5" s="118"/>
      <c r="H5" s="119"/>
    </row>
    <row r="6" spans="1:8" x14ac:dyDescent="0.15">
      <c r="A6" s="120"/>
      <c r="B6" s="121"/>
      <c r="C6" s="122"/>
      <c r="D6" s="123">
        <v>15356</v>
      </c>
      <c r="E6" s="124"/>
      <c r="F6" s="125">
        <v>26879</v>
      </c>
      <c r="G6" s="126"/>
      <c r="H6" s="127"/>
    </row>
    <row r="7" spans="1:8" x14ac:dyDescent="0.15">
      <c r="A7" s="108" t="s">
        <v>515</v>
      </c>
      <c r="B7" s="113"/>
      <c r="C7" s="114"/>
      <c r="D7" s="115">
        <v>74408</v>
      </c>
      <c r="E7" s="116"/>
      <c r="F7" s="117">
        <v>63956</v>
      </c>
      <c r="G7" s="118"/>
      <c r="H7" s="119"/>
    </row>
    <row r="8" spans="1:8" x14ac:dyDescent="0.15">
      <c r="A8" s="120"/>
      <c r="B8" s="121"/>
      <c r="C8" s="122"/>
      <c r="D8" s="123">
        <v>12815</v>
      </c>
      <c r="E8" s="124"/>
      <c r="F8" s="125">
        <v>29239</v>
      </c>
      <c r="G8" s="126"/>
      <c r="H8" s="127"/>
    </row>
    <row r="9" spans="1:8" x14ac:dyDescent="0.15">
      <c r="A9" s="108" t="s">
        <v>516</v>
      </c>
      <c r="B9" s="113"/>
      <c r="C9" s="114"/>
      <c r="D9" s="115">
        <v>53780</v>
      </c>
      <c r="E9" s="116"/>
      <c r="F9" s="117">
        <v>66255</v>
      </c>
      <c r="G9" s="118"/>
      <c r="H9" s="119"/>
    </row>
    <row r="10" spans="1:8" x14ac:dyDescent="0.15">
      <c r="A10" s="120"/>
      <c r="B10" s="121"/>
      <c r="C10" s="122"/>
      <c r="D10" s="123">
        <v>18344</v>
      </c>
      <c r="E10" s="124"/>
      <c r="F10" s="125">
        <v>31822</v>
      </c>
      <c r="G10" s="126"/>
      <c r="H10" s="127"/>
    </row>
    <row r="11" spans="1:8" x14ac:dyDescent="0.15">
      <c r="A11" s="108" t="s">
        <v>517</v>
      </c>
      <c r="B11" s="113"/>
      <c r="C11" s="114"/>
      <c r="D11" s="115">
        <v>49274</v>
      </c>
      <c r="E11" s="116"/>
      <c r="F11" s="117">
        <v>92247</v>
      </c>
      <c r="G11" s="118"/>
      <c r="H11" s="119"/>
    </row>
    <row r="12" spans="1:8" x14ac:dyDescent="0.15">
      <c r="A12" s="120"/>
      <c r="B12" s="121"/>
      <c r="C12" s="128"/>
      <c r="D12" s="123">
        <v>5123</v>
      </c>
      <c r="E12" s="124"/>
      <c r="F12" s="125">
        <v>37204</v>
      </c>
      <c r="G12" s="126"/>
      <c r="H12" s="127"/>
    </row>
    <row r="13" spans="1:8" x14ac:dyDescent="0.15">
      <c r="A13" s="108"/>
      <c r="B13" s="113"/>
      <c r="C13" s="129"/>
      <c r="D13" s="130">
        <v>56195</v>
      </c>
      <c r="E13" s="131"/>
      <c r="F13" s="132">
        <v>64181</v>
      </c>
      <c r="G13" s="133"/>
      <c r="H13" s="119"/>
    </row>
    <row r="14" spans="1:8" x14ac:dyDescent="0.15">
      <c r="A14" s="120"/>
      <c r="B14" s="121"/>
      <c r="C14" s="122"/>
      <c r="D14" s="123">
        <v>13632</v>
      </c>
      <c r="E14" s="124"/>
      <c r="F14" s="125">
        <v>30280</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5.44</v>
      </c>
      <c r="C19" s="134">
        <f>ROUND(VALUE(SUBSTITUTE(実質収支比率等に係る経年分析!G$48,"▲","-")),2)</f>
        <v>5.51</v>
      </c>
      <c r="D19" s="134">
        <f>ROUND(VALUE(SUBSTITUTE(実質収支比率等に係る経年分析!H$48,"▲","-")),2)</f>
        <v>5.66</v>
      </c>
      <c r="E19" s="134">
        <f>ROUND(VALUE(SUBSTITUTE(実質収支比率等に係る経年分析!I$48,"▲","-")),2)</f>
        <v>7.56</v>
      </c>
      <c r="F19" s="134">
        <f>ROUND(VALUE(SUBSTITUTE(実質収支比率等に係る経年分析!J$48,"▲","-")),2)</f>
        <v>7.98</v>
      </c>
    </row>
    <row r="20" spans="1:11" x14ac:dyDescent="0.15">
      <c r="A20" s="134" t="s">
        <v>43</v>
      </c>
      <c r="B20" s="134">
        <f>ROUND(VALUE(SUBSTITUTE(実質収支比率等に係る経年分析!F$47,"▲","-")),2)</f>
        <v>23.96</v>
      </c>
      <c r="C20" s="134">
        <f>ROUND(VALUE(SUBSTITUTE(実質収支比率等に係る経年分析!G$47,"▲","-")),2)</f>
        <v>29.65</v>
      </c>
      <c r="D20" s="134">
        <f>ROUND(VALUE(SUBSTITUTE(実質収支比率等に係る経年分析!H$47,"▲","-")),2)</f>
        <v>38.11</v>
      </c>
      <c r="E20" s="134">
        <f>ROUND(VALUE(SUBSTITUTE(実質収支比率等に係る経年分析!I$47,"▲","-")),2)</f>
        <v>36.35</v>
      </c>
      <c r="F20" s="134">
        <f>ROUND(VALUE(SUBSTITUTE(実質収支比率等に係る経年分析!J$47,"▲","-")),2)</f>
        <v>43.03</v>
      </c>
    </row>
    <row r="21" spans="1:11" x14ac:dyDescent="0.15">
      <c r="A21" s="134" t="s">
        <v>44</v>
      </c>
      <c r="B21" s="134">
        <f>IF(ISNUMBER(VALUE(SUBSTITUTE(実質収支比率等に係る経年分析!F$49,"▲","-"))),ROUND(VALUE(SUBSTITUTE(実質収支比率等に係る経年分析!F$49,"▲","-")),2),NA())</f>
        <v>4.41</v>
      </c>
      <c r="C21" s="134">
        <f>IF(ISNUMBER(VALUE(SUBSTITUTE(実質収支比率等に係る経年分析!G$49,"▲","-"))),ROUND(VALUE(SUBSTITUTE(実質収支比率等に係る経年分析!G$49,"▲","-")),2),NA())</f>
        <v>2.78</v>
      </c>
      <c r="D21" s="134">
        <f>IF(ISNUMBER(VALUE(SUBSTITUTE(実質収支比率等に係る経年分析!H$49,"▲","-"))),ROUND(VALUE(SUBSTITUTE(実質収支比率等に係る経年分析!H$49,"▲","-")),2),NA())</f>
        <v>5.89</v>
      </c>
      <c r="E21" s="134">
        <f>IF(ISNUMBER(VALUE(SUBSTITUTE(実質収支比率等に係る経年分析!I$49,"▲","-"))),ROUND(VALUE(SUBSTITUTE(実質収支比率等に係る経年分析!I$49,"▲","-")),2),NA())</f>
        <v>-2.86</v>
      </c>
      <c r="F21" s="134">
        <f>IF(ISNUMBER(VALUE(SUBSTITUTE(実質収支比率等に係る経年分析!J$49,"▲","-"))),ROUND(VALUE(SUBSTITUTE(実質収支比率等に係る経年分析!J$49,"▲","-")),2),NA())</f>
        <v>4.47</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0.04</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0.06</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0.08</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0.04</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0.01</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後期高齢者医療特別会計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0.01</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0.01</v>
      </c>
    </row>
    <row r="30" spans="1:11" x14ac:dyDescent="0.15">
      <c r="A30" s="135" t="str">
        <f>IF(連結実質赤字比率に係る赤字・黒字の構成分析!C$40="",NA(),連結実質赤字比率に係る赤字・黒字の構成分析!C$40)</f>
        <v>奨学金特別会計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0.02</v>
      </c>
    </row>
    <row r="31" spans="1:11" x14ac:dyDescent="0.15">
      <c r="A31" s="135" t="str">
        <f>IF(連結実質赤字比率に係る赤字・黒字の構成分析!C$39="",NA(),連結実質赤字比率に係る赤字・黒字の構成分析!C$39)</f>
        <v>国民健康保険特別会計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1.98</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0.51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0.77</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0.56000000000000005</v>
      </c>
    </row>
    <row r="32" spans="1:11" x14ac:dyDescent="0.15">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0.57999999999999996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0.7</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1.1599999999999999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1.62</v>
      </c>
    </row>
    <row r="33" spans="1:16" x14ac:dyDescent="0.15">
      <c r="A33" s="135" t="str">
        <f>IF(連結実質赤字比率に係る赤字・黒字の構成分析!C$37="",NA(),連結実質赤字比率に係る赤字・黒字の構成分析!C$37)</f>
        <v>下水道事業会計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1.82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2.1800000000000002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2.13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2.41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2.35</v>
      </c>
    </row>
    <row r="34" spans="1:16" x14ac:dyDescent="0.15">
      <c r="A34" s="135" t="str">
        <f>IF(連結実質赤字比率に係る赤字・黒字の構成分析!C$36="",NA(),連結実質赤字比率に係る赤字・黒字の構成分析!C$36)</f>
        <v>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2.2999999999999998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1.98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1.98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2.61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2.63</v>
      </c>
    </row>
    <row r="35" spans="1:16" x14ac:dyDescent="0.15">
      <c r="A35" s="135" t="str">
        <f>IF(連結実質赤字比率に係る赤字・黒字の構成分析!C$35="",NA(),連結実質赤字比率に係る赤字・黒字の構成分析!C$35)</f>
        <v>市民病院事業会計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1.74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1.81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1.91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2.36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2.77</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5.43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5.49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5.65</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7.53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7.95</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3070</v>
      </c>
      <c r="E42" s="136"/>
      <c r="F42" s="136"/>
      <c r="G42" s="136">
        <f>'実質公債費比率（分子）の構造'!L$52</f>
        <v>3051</v>
      </c>
      <c r="H42" s="136"/>
      <c r="I42" s="136"/>
      <c r="J42" s="136">
        <f>'実質公債費比率（分子）の構造'!M$52</f>
        <v>2987</v>
      </c>
      <c r="K42" s="136"/>
      <c r="L42" s="136"/>
      <c r="M42" s="136">
        <f>'実質公債費比率（分子）の構造'!N$52</f>
        <v>3110</v>
      </c>
      <c r="N42" s="136"/>
      <c r="O42" s="136"/>
      <c r="P42" s="136">
        <f>'実質公債費比率（分子）の構造'!O$52</f>
        <v>3608</v>
      </c>
    </row>
    <row r="43" spans="1:16" x14ac:dyDescent="0.15">
      <c r="A43" s="136" t="s">
        <v>52</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t="str">
        <f>'実質公債費比率（分子）の構造'!O$51</f>
        <v>-</v>
      </c>
      <c r="O43" s="136"/>
      <c r="P43" s="136"/>
    </row>
    <row r="44" spans="1:16" x14ac:dyDescent="0.15">
      <c r="A44" s="136" t="s">
        <v>53</v>
      </c>
      <c r="B44" s="136">
        <f>'実質公債費比率（分子）の構造'!K$50</f>
        <v>60</v>
      </c>
      <c r="C44" s="136"/>
      <c r="D44" s="136"/>
      <c r="E44" s="136">
        <f>'実質公債費比率（分子）の構造'!L$50</f>
        <v>55</v>
      </c>
      <c r="F44" s="136"/>
      <c r="G44" s="136"/>
      <c r="H44" s="136">
        <f>'実質公債費比率（分子）の構造'!M$50</f>
        <v>53</v>
      </c>
      <c r="I44" s="136"/>
      <c r="J44" s="136"/>
      <c r="K44" s="136">
        <f>'実質公債費比率（分子）の構造'!N$50</f>
        <v>232</v>
      </c>
      <c r="L44" s="136"/>
      <c r="M44" s="136"/>
      <c r="N44" s="136">
        <f>'実質公債費比率（分子）の構造'!O$50</f>
        <v>7</v>
      </c>
      <c r="O44" s="136"/>
      <c r="P44" s="136"/>
    </row>
    <row r="45" spans="1:16" x14ac:dyDescent="0.15">
      <c r="A45" s="136" t="s">
        <v>54</v>
      </c>
      <c r="B45" s="136">
        <f>'実質公債費比率（分子）の構造'!K$49</f>
        <v>469</v>
      </c>
      <c r="C45" s="136"/>
      <c r="D45" s="136"/>
      <c r="E45" s="136">
        <f>'実質公債費比率（分子）の構造'!L$49</f>
        <v>239</v>
      </c>
      <c r="F45" s="136"/>
      <c r="G45" s="136"/>
      <c r="H45" s="136">
        <f>'実質公債費比率（分子）の構造'!M$49</f>
        <v>69</v>
      </c>
      <c r="I45" s="136"/>
      <c r="J45" s="136"/>
      <c r="K45" s="136">
        <f>'実質公債費比率（分子）の構造'!N$49</f>
        <v>96</v>
      </c>
      <c r="L45" s="136"/>
      <c r="M45" s="136"/>
      <c r="N45" s="136">
        <f>'実質公債費比率（分子）の構造'!O$49</f>
        <v>107</v>
      </c>
      <c r="O45" s="136"/>
      <c r="P45" s="136"/>
    </row>
    <row r="46" spans="1:16" x14ac:dyDescent="0.15">
      <c r="A46" s="136" t="s">
        <v>55</v>
      </c>
      <c r="B46" s="136">
        <f>'実質公債費比率（分子）の構造'!K$48</f>
        <v>1066</v>
      </c>
      <c r="C46" s="136"/>
      <c r="D46" s="136"/>
      <c r="E46" s="136">
        <f>'実質公債費比率（分子）の構造'!L$48</f>
        <v>1036</v>
      </c>
      <c r="F46" s="136"/>
      <c r="G46" s="136"/>
      <c r="H46" s="136">
        <f>'実質公債費比率（分子）の構造'!M$48</f>
        <v>936</v>
      </c>
      <c r="I46" s="136"/>
      <c r="J46" s="136"/>
      <c r="K46" s="136">
        <f>'実質公債費比率（分子）の構造'!N$48</f>
        <v>910</v>
      </c>
      <c r="L46" s="136"/>
      <c r="M46" s="136"/>
      <c r="N46" s="136">
        <f>'実質公債費比率（分子）の構造'!O$48</f>
        <v>874</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3711</v>
      </c>
      <c r="C49" s="136"/>
      <c r="D49" s="136"/>
      <c r="E49" s="136">
        <f>'実質公債費比率（分子）の構造'!L$45</f>
        <v>3688</v>
      </c>
      <c r="F49" s="136"/>
      <c r="G49" s="136"/>
      <c r="H49" s="136">
        <f>'実質公債費比率（分子）の構造'!M$45</f>
        <v>3643</v>
      </c>
      <c r="I49" s="136"/>
      <c r="J49" s="136"/>
      <c r="K49" s="136">
        <f>'実質公債費比率（分子）の構造'!N$45</f>
        <v>3674</v>
      </c>
      <c r="L49" s="136"/>
      <c r="M49" s="136"/>
      <c r="N49" s="136">
        <f>'実質公債費比率（分子）の構造'!O$45</f>
        <v>4407</v>
      </c>
      <c r="O49" s="136"/>
      <c r="P49" s="136"/>
    </row>
    <row r="50" spans="1:16" x14ac:dyDescent="0.15">
      <c r="A50" s="136" t="s">
        <v>59</v>
      </c>
      <c r="B50" s="136" t="e">
        <f>NA()</f>
        <v>#N/A</v>
      </c>
      <c r="C50" s="136">
        <f>IF(ISNUMBER('実質公債費比率（分子）の構造'!K$53),'実質公債費比率（分子）の構造'!K$53,NA())</f>
        <v>2236</v>
      </c>
      <c r="D50" s="136" t="e">
        <f>NA()</f>
        <v>#N/A</v>
      </c>
      <c r="E50" s="136" t="e">
        <f>NA()</f>
        <v>#N/A</v>
      </c>
      <c r="F50" s="136">
        <f>IF(ISNUMBER('実質公債費比率（分子）の構造'!L$53),'実質公債費比率（分子）の構造'!L$53,NA())</f>
        <v>1967</v>
      </c>
      <c r="G50" s="136" t="e">
        <f>NA()</f>
        <v>#N/A</v>
      </c>
      <c r="H50" s="136" t="e">
        <f>NA()</f>
        <v>#N/A</v>
      </c>
      <c r="I50" s="136">
        <f>IF(ISNUMBER('実質公債費比率（分子）の構造'!M$53),'実質公債費比率（分子）の構造'!M$53,NA())</f>
        <v>1714</v>
      </c>
      <c r="J50" s="136" t="e">
        <f>NA()</f>
        <v>#N/A</v>
      </c>
      <c r="K50" s="136" t="e">
        <f>NA()</f>
        <v>#N/A</v>
      </c>
      <c r="L50" s="136">
        <f>IF(ISNUMBER('実質公債費比率（分子）の構造'!N$53),'実質公債費比率（分子）の構造'!N$53,NA())</f>
        <v>1802</v>
      </c>
      <c r="M50" s="136" t="e">
        <f>NA()</f>
        <v>#N/A</v>
      </c>
      <c r="N50" s="136" t="e">
        <f>NA()</f>
        <v>#N/A</v>
      </c>
      <c r="O50" s="136">
        <f>IF(ISNUMBER('実質公債費比率（分子）の構造'!O$53),'実質公債費比率（分子）の構造'!O$53,NA())</f>
        <v>1787</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30360</v>
      </c>
      <c r="E56" s="135"/>
      <c r="F56" s="135"/>
      <c r="G56" s="135">
        <f>'将来負担比率（分子）の構造'!J$51</f>
        <v>30199</v>
      </c>
      <c r="H56" s="135"/>
      <c r="I56" s="135"/>
      <c r="J56" s="135">
        <f>'将来負担比率（分子）の構造'!K$51</f>
        <v>30097</v>
      </c>
      <c r="K56" s="135"/>
      <c r="L56" s="135"/>
      <c r="M56" s="135">
        <f>'将来負担比率（分子）の構造'!L$51</f>
        <v>31392</v>
      </c>
      <c r="N56" s="135"/>
      <c r="O56" s="135"/>
      <c r="P56" s="135">
        <f>'将来負担比率（分子）の構造'!M$51</f>
        <v>30325</v>
      </c>
    </row>
    <row r="57" spans="1:16" x14ac:dyDescent="0.15">
      <c r="A57" s="135" t="s">
        <v>35</v>
      </c>
      <c r="B57" s="135"/>
      <c r="C57" s="135"/>
      <c r="D57" s="135">
        <f>'将来負担比率（分子）の構造'!I$50</f>
        <v>73</v>
      </c>
      <c r="E57" s="135"/>
      <c r="F57" s="135"/>
      <c r="G57" s="135">
        <f>'将来負担比率（分子）の構造'!J$50</f>
        <v>57</v>
      </c>
      <c r="H57" s="135"/>
      <c r="I57" s="135"/>
      <c r="J57" s="135">
        <f>'将来負担比率（分子）の構造'!K$50</f>
        <v>37</v>
      </c>
      <c r="K57" s="135"/>
      <c r="L57" s="135"/>
      <c r="M57" s="135">
        <f>'将来負担比率（分子）の構造'!L$50</f>
        <v>7</v>
      </c>
      <c r="N57" s="135"/>
      <c r="O57" s="135"/>
      <c r="P57" s="135">
        <f>'将来負担比率（分子）の構造'!M$50</f>
        <v>5</v>
      </c>
    </row>
    <row r="58" spans="1:16" x14ac:dyDescent="0.15">
      <c r="A58" s="135" t="s">
        <v>34</v>
      </c>
      <c r="B58" s="135"/>
      <c r="C58" s="135"/>
      <c r="D58" s="135">
        <f>'将来負担比率（分子）の構造'!I$49</f>
        <v>5645</v>
      </c>
      <c r="E58" s="135"/>
      <c r="F58" s="135"/>
      <c r="G58" s="135">
        <f>'将来負担比率（分子）の構造'!J$49</f>
        <v>6805</v>
      </c>
      <c r="H58" s="135"/>
      <c r="I58" s="135"/>
      <c r="J58" s="135">
        <f>'将来負担比率（分子）の構造'!K$49</f>
        <v>8197</v>
      </c>
      <c r="K58" s="135"/>
      <c r="L58" s="135"/>
      <c r="M58" s="135">
        <f>'将来負担比率（分子）の構造'!L$49</f>
        <v>8760</v>
      </c>
      <c r="N58" s="135"/>
      <c r="O58" s="135"/>
      <c r="P58" s="135">
        <f>'将来負担比率（分子）の構造'!M$49</f>
        <v>10021</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5222</v>
      </c>
      <c r="C62" s="135"/>
      <c r="D62" s="135"/>
      <c r="E62" s="135">
        <f>'将来負担比率（分子）の構造'!J$45</f>
        <v>5123</v>
      </c>
      <c r="F62" s="135"/>
      <c r="G62" s="135"/>
      <c r="H62" s="135">
        <f>'将来負担比率（分子）の構造'!K$45</f>
        <v>4946</v>
      </c>
      <c r="I62" s="135"/>
      <c r="J62" s="135"/>
      <c r="K62" s="135">
        <f>'将来負担比率（分子）の構造'!L$45</f>
        <v>4569</v>
      </c>
      <c r="L62" s="135"/>
      <c r="M62" s="135"/>
      <c r="N62" s="135">
        <f>'将来負担比率（分子）の構造'!M$45</f>
        <v>4271</v>
      </c>
      <c r="O62" s="135"/>
      <c r="P62" s="135"/>
    </row>
    <row r="63" spans="1:16" x14ac:dyDescent="0.15">
      <c r="A63" s="135" t="s">
        <v>28</v>
      </c>
      <c r="B63" s="135">
        <f>'将来負担比率（分子）の構造'!I$44</f>
        <v>813</v>
      </c>
      <c r="C63" s="135"/>
      <c r="D63" s="135"/>
      <c r="E63" s="135">
        <f>'将来負担比率（分子）の構造'!J$44</f>
        <v>599</v>
      </c>
      <c r="F63" s="135"/>
      <c r="G63" s="135"/>
      <c r="H63" s="135">
        <f>'将来負担比率（分子）の構造'!K$44</f>
        <v>757</v>
      </c>
      <c r="I63" s="135"/>
      <c r="J63" s="135"/>
      <c r="K63" s="135">
        <f>'将来負担比率（分子）の構造'!L$44</f>
        <v>697</v>
      </c>
      <c r="L63" s="135"/>
      <c r="M63" s="135"/>
      <c r="N63" s="135">
        <f>'将来負担比率（分子）の構造'!M$44</f>
        <v>690</v>
      </c>
      <c r="O63" s="135"/>
      <c r="P63" s="135"/>
    </row>
    <row r="64" spans="1:16" x14ac:dyDescent="0.15">
      <c r="A64" s="135" t="s">
        <v>27</v>
      </c>
      <c r="B64" s="135">
        <f>'将来負担比率（分子）の構造'!I$43</f>
        <v>12691</v>
      </c>
      <c r="C64" s="135"/>
      <c r="D64" s="135"/>
      <c r="E64" s="135">
        <f>'将来負担比率（分子）の構造'!J$43</f>
        <v>11870</v>
      </c>
      <c r="F64" s="135"/>
      <c r="G64" s="135"/>
      <c r="H64" s="135">
        <f>'将来負担比率（分子）の構造'!K$43</f>
        <v>10834</v>
      </c>
      <c r="I64" s="135"/>
      <c r="J64" s="135"/>
      <c r="K64" s="135">
        <f>'将来負担比率（分子）の構造'!L$43</f>
        <v>10106</v>
      </c>
      <c r="L64" s="135"/>
      <c r="M64" s="135"/>
      <c r="N64" s="135">
        <f>'将来負担比率（分子）の構造'!M$43</f>
        <v>9627</v>
      </c>
      <c r="O64" s="135"/>
      <c r="P64" s="135"/>
    </row>
    <row r="65" spans="1:16" x14ac:dyDescent="0.15">
      <c r="A65" s="135" t="s">
        <v>26</v>
      </c>
      <c r="B65" s="135">
        <f>'将来負担比率（分子）の構造'!I$42</f>
        <v>429</v>
      </c>
      <c r="C65" s="135"/>
      <c r="D65" s="135"/>
      <c r="E65" s="135">
        <f>'将来負担比率（分子）の構造'!J$42</f>
        <v>373</v>
      </c>
      <c r="F65" s="135"/>
      <c r="G65" s="135"/>
      <c r="H65" s="135">
        <f>'将来負担比率（分子）の構造'!K$42</f>
        <v>316</v>
      </c>
      <c r="I65" s="135"/>
      <c r="J65" s="135"/>
      <c r="K65" s="135">
        <f>'将来負担比率（分子）の構造'!L$42</f>
        <v>86</v>
      </c>
      <c r="L65" s="135"/>
      <c r="M65" s="135"/>
      <c r="N65" s="135">
        <f>'将来負担比率（分子）の構造'!M$42</f>
        <v>75</v>
      </c>
      <c r="O65" s="135"/>
      <c r="P65" s="135"/>
    </row>
    <row r="66" spans="1:16" x14ac:dyDescent="0.15">
      <c r="A66" s="135" t="s">
        <v>25</v>
      </c>
      <c r="B66" s="135">
        <f>'将来負担比率（分子）の構造'!I$41</f>
        <v>32452</v>
      </c>
      <c r="C66" s="135"/>
      <c r="D66" s="135"/>
      <c r="E66" s="135">
        <f>'将来負担比率（分子）の構造'!J$41</f>
        <v>31898</v>
      </c>
      <c r="F66" s="135"/>
      <c r="G66" s="135"/>
      <c r="H66" s="135">
        <f>'将来負担比率（分子）の構造'!K$41</f>
        <v>31427</v>
      </c>
      <c r="I66" s="135"/>
      <c r="J66" s="135"/>
      <c r="K66" s="135">
        <f>'将来負担比率（分子）の構造'!L$41</f>
        <v>33372</v>
      </c>
      <c r="L66" s="135"/>
      <c r="M66" s="135"/>
      <c r="N66" s="135">
        <f>'将来負担比率（分子）の構造'!M$41</f>
        <v>31772</v>
      </c>
      <c r="O66" s="135"/>
      <c r="P66" s="135"/>
    </row>
    <row r="67" spans="1:16" x14ac:dyDescent="0.15">
      <c r="A67" s="135" t="s">
        <v>63</v>
      </c>
      <c r="B67" s="135" t="e">
        <f>NA()</f>
        <v>#N/A</v>
      </c>
      <c r="C67" s="135">
        <f>IF(ISNUMBER('将来負担比率（分子）の構造'!I$52), IF('将来負担比率（分子）の構造'!I$52 &lt; 0, 0, '将来負担比率（分子）の構造'!I$52), NA())</f>
        <v>15530</v>
      </c>
      <c r="D67" s="135" t="e">
        <f>NA()</f>
        <v>#N/A</v>
      </c>
      <c r="E67" s="135" t="e">
        <f>NA()</f>
        <v>#N/A</v>
      </c>
      <c r="F67" s="135">
        <f>IF(ISNUMBER('将来負担比率（分子）の構造'!J$52), IF('将来負担比率（分子）の構造'!J$52 &lt; 0, 0, '将来負担比率（分子）の構造'!J$52), NA())</f>
        <v>12804</v>
      </c>
      <c r="G67" s="135" t="e">
        <f>NA()</f>
        <v>#N/A</v>
      </c>
      <c r="H67" s="135" t="e">
        <f>NA()</f>
        <v>#N/A</v>
      </c>
      <c r="I67" s="135">
        <f>IF(ISNUMBER('将来負担比率（分子）の構造'!K$52), IF('将来負担比率（分子）の構造'!K$52 &lt; 0, 0, '将来負担比率（分子）の構造'!K$52), NA())</f>
        <v>9948</v>
      </c>
      <c r="J67" s="135" t="e">
        <f>NA()</f>
        <v>#N/A</v>
      </c>
      <c r="K67" s="135" t="e">
        <f>NA()</f>
        <v>#N/A</v>
      </c>
      <c r="L67" s="135">
        <f>IF(ISNUMBER('将来負担比率（分子）の構造'!L$52), IF('将来負担比率（分子）の構造'!L$52 &lt; 0, 0, '将来負担比率（分子）の構造'!L$52), NA())</f>
        <v>8671</v>
      </c>
      <c r="M67" s="135" t="e">
        <f>NA()</f>
        <v>#N/A</v>
      </c>
      <c r="N67" s="135" t="e">
        <f>NA()</f>
        <v>#N/A</v>
      </c>
      <c r="O67" s="135">
        <f>IF(ISNUMBER('将来負担比率（分子）の構造'!M$52), IF('将来負担比率（分子）の構造'!M$52 &lt; 0, 0, '将来負担比率（分子）の構造'!M$52), NA())</f>
        <v>6084</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60" zoomScaleNormal="6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193</v>
      </c>
      <c r="DI1" s="732"/>
      <c r="DJ1" s="732"/>
      <c r="DK1" s="732"/>
      <c r="DL1" s="732"/>
      <c r="DM1" s="732"/>
      <c r="DN1" s="733"/>
      <c r="DP1" s="731" t="s">
        <v>194</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196</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197</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198</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199</v>
      </c>
      <c r="S4" s="679"/>
      <c r="T4" s="679"/>
      <c r="U4" s="679"/>
      <c r="V4" s="679"/>
      <c r="W4" s="679"/>
      <c r="X4" s="679"/>
      <c r="Y4" s="680"/>
      <c r="Z4" s="678" t="s">
        <v>200</v>
      </c>
      <c r="AA4" s="679"/>
      <c r="AB4" s="679"/>
      <c r="AC4" s="680"/>
      <c r="AD4" s="678" t="s">
        <v>201</v>
      </c>
      <c r="AE4" s="679"/>
      <c r="AF4" s="679"/>
      <c r="AG4" s="679"/>
      <c r="AH4" s="679"/>
      <c r="AI4" s="679"/>
      <c r="AJ4" s="679"/>
      <c r="AK4" s="680"/>
      <c r="AL4" s="678" t="s">
        <v>200</v>
      </c>
      <c r="AM4" s="679"/>
      <c r="AN4" s="679"/>
      <c r="AO4" s="680"/>
      <c r="AP4" s="734" t="s">
        <v>202</v>
      </c>
      <c r="AQ4" s="734"/>
      <c r="AR4" s="734"/>
      <c r="AS4" s="734"/>
      <c r="AT4" s="734"/>
      <c r="AU4" s="734"/>
      <c r="AV4" s="734"/>
      <c r="AW4" s="734"/>
      <c r="AX4" s="734"/>
      <c r="AY4" s="734"/>
      <c r="AZ4" s="734"/>
      <c r="BA4" s="734"/>
      <c r="BB4" s="734"/>
      <c r="BC4" s="734"/>
      <c r="BD4" s="734"/>
      <c r="BE4" s="734"/>
      <c r="BF4" s="734"/>
      <c r="BG4" s="734" t="s">
        <v>203</v>
      </c>
      <c r="BH4" s="734"/>
      <c r="BI4" s="734"/>
      <c r="BJ4" s="734"/>
      <c r="BK4" s="734"/>
      <c r="BL4" s="734"/>
      <c r="BM4" s="734"/>
      <c r="BN4" s="734"/>
      <c r="BO4" s="734" t="s">
        <v>200</v>
      </c>
      <c r="BP4" s="734"/>
      <c r="BQ4" s="734"/>
      <c r="BR4" s="734"/>
      <c r="BS4" s="734" t="s">
        <v>204</v>
      </c>
      <c r="BT4" s="734"/>
      <c r="BU4" s="734"/>
      <c r="BV4" s="734"/>
      <c r="BW4" s="734"/>
      <c r="BX4" s="734"/>
      <c r="BY4" s="734"/>
      <c r="BZ4" s="734"/>
      <c r="CA4" s="734"/>
      <c r="CB4" s="734"/>
      <c r="CD4" s="723" t="s">
        <v>205</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206</v>
      </c>
      <c r="C5" s="706"/>
      <c r="D5" s="706"/>
      <c r="E5" s="706"/>
      <c r="F5" s="706"/>
      <c r="G5" s="706"/>
      <c r="H5" s="706"/>
      <c r="I5" s="706"/>
      <c r="J5" s="706"/>
      <c r="K5" s="706"/>
      <c r="L5" s="706"/>
      <c r="M5" s="706"/>
      <c r="N5" s="706"/>
      <c r="O5" s="706"/>
      <c r="P5" s="706"/>
      <c r="Q5" s="707"/>
      <c r="R5" s="668">
        <v>5798416</v>
      </c>
      <c r="S5" s="669"/>
      <c r="T5" s="669"/>
      <c r="U5" s="669"/>
      <c r="V5" s="669"/>
      <c r="W5" s="669"/>
      <c r="X5" s="669"/>
      <c r="Y5" s="716"/>
      <c r="Z5" s="729">
        <v>19.2</v>
      </c>
      <c r="AA5" s="729"/>
      <c r="AB5" s="729"/>
      <c r="AC5" s="729"/>
      <c r="AD5" s="730">
        <v>5798416</v>
      </c>
      <c r="AE5" s="730"/>
      <c r="AF5" s="730"/>
      <c r="AG5" s="730"/>
      <c r="AH5" s="730"/>
      <c r="AI5" s="730"/>
      <c r="AJ5" s="730"/>
      <c r="AK5" s="730"/>
      <c r="AL5" s="717">
        <v>32.700000000000003</v>
      </c>
      <c r="AM5" s="686"/>
      <c r="AN5" s="686"/>
      <c r="AO5" s="718"/>
      <c r="AP5" s="705" t="s">
        <v>207</v>
      </c>
      <c r="AQ5" s="706"/>
      <c r="AR5" s="706"/>
      <c r="AS5" s="706"/>
      <c r="AT5" s="706"/>
      <c r="AU5" s="706"/>
      <c r="AV5" s="706"/>
      <c r="AW5" s="706"/>
      <c r="AX5" s="706"/>
      <c r="AY5" s="706"/>
      <c r="AZ5" s="706"/>
      <c r="BA5" s="706"/>
      <c r="BB5" s="706"/>
      <c r="BC5" s="706"/>
      <c r="BD5" s="706"/>
      <c r="BE5" s="706"/>
      <c r="BF5" s="707"/>
      <c r="BG5" s="618">
        <v>5798416</v>
      </c>
      <c r="BH5" s="619"/>
      <c r="BI5" s="619"/>
      <c r="BJ5" s="619"/>
      <c r="BK5" s="619"/>
      <c r="BL5" s="619"/>
      <c r="BM5" s="619"/>
      <c r="BN5" s="620"/>
      <c r="BO5" s="671">
        <v>100</v>
      </c>
      <c r="BP5" s="671"/>
      <c r="BQ5" s="671"/>
      <c r="BR5" s="671"/>
      <c r="BS5" s="672" t="s">
        <v>208</v>
      </c>
      <c r="BT5" s="672"/>
      <c r="BU5" s="672"/>
      <c r="BV5" s="672"/>
      <c r="BW5" s="672"/>
      <c r="BX5" s="672"/>
      <c r="BY5" s="672"/>
      <c r="BZ5" s="672"/>
      <c r="CA5" s="672"/>
      <c r="CB5" s="708"/>
      <c r="CD5" s="723" t="s">
        <v>202</v>
      </c>
      <c r="CE5" s="724"/>
      <c r="CF5" s="724"/>
      <c r="CG5" s="724"/>
      <c r="CH5" s="724"/>
      <c r="CI5" s="724"/>
      <c r="CJ5" s="724"/>
      <c r="CK5" s="724"/>
      <c r="CL5" s="724"/>
      <c r="CM5" s="724"/>
      <c r="CN5" s="724"/>
      <c r="CO5" s="724"/>
      <c r="CP5" s="724"/>
      <c r="CQ5" s="725"/>
      <c r="CR5" s="723" t="s">
        <v>209</v>
      </c>
      <c r="CS5" s="724"/>
      <c r="CT5" s="724"/>
      <c r="CU5" s="724"/>
      <c r="CV5" s="724"/>
      <c r="CW5" s="724"/>
      <c r="CX5" s="724"/>
      <c r="CY5" s="725"/>
      <c r="CZ5" s="723" t="s">
        <v>200</v>
      </c>
      <c r="DA5" s="724"/>
      <c r="DB5" s="724"/>
      <c r="DC5" s="725"/>
      <c r="DD5" s="723" t="s">
        <v>210</v>
      </c>
      <c r="DE5" s="724"/>
      <c r="DF5" s="724"/>
      <c r="DG5" s="724"/>
      <c r="DH5" s="724"/>
      <c r="DI5" s="724"/>
      <c r="DJ5" s="724"/>
      <c r="DK5" s="724"/>
      <c r="DL5" s="724"/>
      <c r="DM5" s="724"/>
      <c r="DN5" s="724"/>
      <c r="DO5" s="724"/>
      <c r="DP5" s="725"/>
      <c r="DQ5" s="723" t="s">
        <v>211</v>
      </c>
      <c r="DR5" s="724"/>
      <c r="DS5" s="724"/>
      <c r="DT5" s="724"/>
      <c r="DU5" s="724"/>
      <c r="DV5" s="724"/>
      <c r="DW5" s="724"/>
      <c r="DX5" s="724"/>
      <c r="DY5" s="724"/>
      <c r="DZ5" s="724"/>
      <c r="EA5" s="724"/>
      <c r="EB5" s="724"/>
      <c r="EC5" s="725"/>
    </row>
    <row r="6" spans="2:143" ht="11.25" customHeight="1" x14ac:dyDescent="0.15">
      <c r="B6" s="615" t="s">
        <v>212</v>
      </c>
      <c r="C6" s="616"/>
      <c r="D6" s="616"/>
      <c r="E6" s="616"/>
      <c r="F6" s="616"/>
      <c r="G6" s="616"/>
      <c r="H6" s="616"/>
      <c r="I6" s="616"/>
      <c r="J6" s="616"/>
      <c r="K6" s="616"/>
      <c r="L6" s="616"/>
      <c r="M6" s="616"/>
      <c r="N6" s="616"/>
      <c r="O6" s="616"/>
      <c r="P6" s="616"/>
      <c r="Q6" s="617"/>
      <c r="R6" s="618">
        <v>304069</v>
      </c>
      <c r="S6" s="619"/>
      <c r="T6" s="619"/>
      <c r="U6" s="619"/>
      <c r="V6" s="619"/>
      <c r="W6" s="619"/>
      <c r="X6" s="619"/>
      <c r="Y6" s="620"/>
      <c r="Z6" s="671">
        <v>1</v>
      </c>
      <c r="AA6" s="671"/>
      <c r="AB6" s="671"/>
      <c r="AC6" s="671"/>
      <c r="AD6" s="672">
        <v>304069</v>
      </c>
      <c r="AE6" s="672"/>
      <c r="AF6" s="672"/>
      <c r="AG6" s="672"/>
      <c r="AH6" s="672"/>
      <c r="AI6" s="672"/>
      <c r="AJ6" s="672"/>
      <c r="AK6" s="672"/>
      <c r="AL6" s="641">
        <v>1.7</v>
      </c>
      <c r="AM6" s="673"/>
      <c r="AN6" s="673"/>
      <c r="AO6" s="674"/>
      <c r="AP6" s="615" t="s">
        <v>213</v>
      </c>
      <c r="AQ6" s="616"/>
      <c r="AR6" s="616"/>
      <c r="AS6" s="616"/>
      <c r="AT6" s="616"/>
      <c r="AU6" s="616"/>
      <c r="AV6" s="616"/>
      <c r="AW6" s="616"/>
      <c r="AX6" s="616"/>
      <c r="AY6" s="616"/>
      <c r="AZ6" s="616"/>
      <c r="BA6" s="616"/>
      <c r="BB6" s="616"/>
      <c r="BC6" s="616"/>
      <c r="BD6" s="616"/>
      <c r="BE6" s="616"/>
      <c r="BF6" s="617"/>
      <c r="BG6" s="618">
        <v>5798416</v>
      </c>
      <c r="BH6" s="619"/>
      <c r="BI6" s="619"/>
      <c r="BJ6" s="619"/>
      <c r="BK6" s="619"/>
      <c r="BL6" s="619"/>
      <c r="BM6" s="619"/>
      <c r="BN6" s="620"/>
      <c r="BO6" s="671">
        <v>100</v>
      </c>
      <c r="BP6" s="671"/>
      <c r="BQ6" s="671"/>
      <c r="BR6" s="671"/>
      <c r="BS6" s="672" t="s">
        <v>208</v>
      </c>
      <c r="BT6" s="672"/>
      <c r="BU6" s="672"/>
      <c r="BV6" s="672"/>
      <c r="BW6" s="672"/>
      <c r="BX6" s="672"/>
      <c r="BY6" s="672"/>
      <c r="BZ6" s="672"/>
      <c r="CA6" s="672"/>
      <c r="CB6" s="708"/>
      <c r="CD6" s="675" t="s">
        <v>214</v>
      </c>
      <c r="CE6" s="676"/>
      <c r="CF6" s="676"/>
      <c r="CG6" s="676"/>
      <c r="CH6" s="676"/>
      <c r="CI6" s="676"/>
      <c r="CJ6" s="676"/>
      <c r="CK6" s="676"/>
      <c r="CL6" s="676"/>
      <c r="CM6" s="676"/>
      <c r="CN6" s="676"/>
      <c r="CO6" s="676"/>
      <c r="CP6" s="676"/>
      <c r="CQ6" s="677"/>
      <c r="CR6" s="618">
        <v>231682</v>
      </c>
      <c r="CS6" s="619"/>
      <c r="CT6" s="619"/>
      <c r="CU6" s="619"/>
      <c r="CV6" s="619"/>
      <c r="CW6" s="619"/>
      <c r="CX6" s="619"/>
      <c r="CY6" s="620"/>
      <c r="CZ6" s="671">
        <v>0.8</v>
      </c>
      <c r="DA6" s="671"/>
      <c r="DB6" s="671"/>
      <c r="DC6" s="671"/>
      <c r="DD6" s="624" t="s">
        <v>208</v>
      </c>
      <c r="DE6" s="619"/>
      <c r="DF6" s="619"/>
      <c r="DG6" s="619"/>
      <c r="DH6" s="619"/>
      <c r="DI6" s="619"/>
      <c r="DJ6" s="619"/>
      <c r="DK6" s="619"/>
      <c r="DL6" s="619"/>
      <c r="DM6" s="619"/>
      <c r="DN6" s="619"/>
      <c r="DO6" s="619"/>
      <c r="DP6" s="620"/>
      <c r="DQ6" s="624">
        <v>231682</v>
      </c>
      <c r="DR6" s="619"/>
      <c r="DS6" s="619"/>
      <c r="DT6" s="619"/>
      <c r="DU6" s="619"/>
      <c r="DV6" s="619"/>
      <c r="DW6" s="619"/>
      <c r="DX6" s="619"/>
      <c r="DY6" s="619"/>
      <c r="DZ6" s="619"/>
      <c r="EA6" s="619"/>
      <c r="EB6" s="619"/>
      <c r="EC6" s="654"/>
    </row>
    <row r="7" spans="2:143" ht="11.25" customHeight="1" x14ac:dyDescent="0.15">
      <c r="B7" s="615" t="s">
        <v>215</v>
      </c>
      <c r="C7" s="616"/>
      <c r="D7" s="616"/>
      <c r="E7" s="616"/>
      <c r="F7" s="616"/>
      <c r="G7" s="616"/>
      <c r="H7" s="616"/>
      <c r="I7" s="616"/>
      <c r="J7" s="616"/>
      <c r="K7" s="616"/>
      <c r="L7" s="616"/>
      <c r="M7" s="616"/>
      <c r="N7" s="616"/>
      <c r="O7" s="616"/>
      <c r="P7" s="616"/>
      <c r="Q7" s="617"/>
      <c r="R7" s="618">
        <v>7475</v>
      </c>
      <c r="S7" s="619"/>
      <c r="T7" s="619"/>
      <c r="U7" s="619"/>
      <c r="V7" s="619"/>
      <c r="W7" s="619"/>
      <c r="X7" s="619"/>
      <c r="Y7" s="620"/>
      <c r="Z7" s="671">
        <v>0</v>
      </c>
      <c r="AA7" s="671"/>
      <c r="AB7" s="671"/>
      <c r="AC7" s="671"/>
      <c r="AD7" s="672">
        <v>7475</v>
      </c>
      <c r="AE7" s="672"/>
      <c r="AF7" s="672"/>
      <c r="AG7" s="672"/>
      <c r="AH7" s="672"/>
      <c r="AI7" s="672"/>
      <c r="AJ7" s="672"/>
      <c r="AK7" s="672"/>
      <c r="AL7" s="641">
        <v>0</v>
      </c>
      <c r="AM7" s="673"/>
      <c r="AN7" s="673"/>
      <c r="AO7" s="674"/>
      <c r="AP7" s="615" t="s">
        <v>216</v>
      </c>
      <c r="AQ7" s="616"/>
      <c r="AR7" s="616"/>
      <c r="AS7" s="616"/>
      <c r="AT7" s="616"/>
      <c r="AU7" s="616"/>
      <c r="AV7" s="616"/>
      <c r="AW7" s="616"/>
      <c r="AX7" s="616"/>
      <c r="AY7" s="616"/>
      <c r="AZ7" s="616"/>
      <c r="BA7" s="616"/>
      <c r="BB7" s="616"/>
      <c r="BC7" s="616"/>
      <c r="BD7" s="616"/>
      <c r="BE7" s="616"/>
      <c r="BF7" s="617"/>
      <c r="BG7" s="618">
        <v>2331464</v>
      </c>
      <c r="BH7" s="619"/>
      <c r="BI7" s="619"/>
      <c r="BJ7" s="619"/>
      <c r="BK7" s="619"/>
      <c r="BL7" s="619"/>
      <c r="BM7" s="619"/>
      <c r="BN7" s="620"/>
      <c r="BO7" s="671">
        <v>40.200000000000003</v>
      </c>
      <c r="BP7" s="671"/>
      <c r="BQ7" s="671"/>
      <c r="BR7" s="671"/>
      <c r="BS7" s="672" t="s">
        <v>208</v>
      </c>
      <c r="BT7" s="672"/>
      <c r="BU7" s="672"/>
      <c r="BV7" s="672"/>
      <c r="BW7" s="672"/>
      <c r="BX7" s="672"/>
      <c r="BY7" s="672"/>
      <c r="BZ7" s="672"/>
      <c r="CA7" s="672"/>
      <c r="CB7" s="708"/>
      <c r="CD7" s="655" t="s">
        <v>217</v>
      </c>
      <c r="CE7" s="652"/>
      <c r="CF7" s="652"/>
      <c r="CG7" s="652"/>
      <c r="CH7" s="652"/>
      <c r="CI7" s="652"/>
      <c r="CJ7" s="652"/>
      <c r="CK7" s="652"/>
      <c r="CL7" s="652"/>
      <c r="CM7" s="652"/>
      <c r="CN7" s="652"/>
      <c r="CO7" s="652"/>
      <c r="CP7" s="652"/>
      <c r="CQ7" s="653"/>
      <c r="CR7" s="618">
        <v>3629862</v>
      </c>
      <c r="CS7" s="619"/>
      <c r="CT7" s="619"/>
      <c r="CU7" s="619"/>
      <c r="CV7" s="619"/>
      <c r="CW7" s="619"/>
      <c r="CX7" s="619"/>
      <c r="CY7" s="620"/>
      <c r="CZ7" s="671">
        <v>12.7</v>
      </c>
      <c r="DA7" s="671"/>
      <c r="DB7" s="671"/>
      <c r="DC7" s="671"/>
      <c r="DD7" s="624">
        <v>84376</v>
      </c>
      <c r="DE7" s="619"/>
      <c r="DF7" s="619"/>
      <c r="DG7" s="619"/>
      <c r="DH7" s="619"/>
      <c r="DI7" s="619"/>
      <c r="DJ7" s="619"/>
      <c r="DK7" s="619"/>
      <c r="DL7" s="619"/>
      <c r="DM7" s="619"/>
      <c r="DN7" s="619"/>
      <c r="DO7" s="619"/>
      <c r="DP7" s="620"/>
      <c r="DQ7" s="624">
        <v>3144438</v>
      </c>
      <c r="DR7" s="619"/>
      <c r="DS7" s="619"/>
      <c r="DT7" s="619"/>
      <c r="DU7" s="619"/>
      <c r="DV7" s="619"/>
      <c r="DW7" s="619"/>
      <c r="DX7" s="619"/>
      <c r="DY7" s="619"/>
      <c r="DZ7" s="619"/>
      <c r="EA7" s="619"/>
      <c r="EB7" s="619"/>
      <c r="EC7" s="654"/>
    </row>
    <row r="8" spans="2:143" ht="11.25" customHeight="1" x14ac:dyDescent="0.15">
      <c r="B8" s="615" t="s">
        <v>218</v>
      </c>
      <c r="C8" s="616"/>
      <c r="D8" s="616"/>
      <c r="E8" s="616"/>
      <c r="F8" s="616"/>
      <c r="G8" s="616"/>
      <c r="H8" s="616"/>
      <c r="I8" s="616"/>
      <c r="J8" s="616"/>
      <c r="K8" s="616"/>
      <c r="L8" s="616"/>
      <c r="M8" s="616"/>
      <c r="N8" s="616"/>
      <c r="O8" s="616"/>
      <c r="P8" s="616"/>
      <c r="Q8" s="617"/>
      <c r="R8" s="618">
        <v>27064</v>
      </c>
      <c r="S8" s="619"/>
      <c r="T8" s="619"/>
      <c r="U8" s="619"/>
      <c r="V8" s="619"/>
      <c r="W8" s="619"/>
      <c r="X8" s="619"/>
      <c r="Y8" s="620"/>
      <c r="Z8" s="671">
        <v>0.1</v>
      </c>
      <c r="AA8" s="671"/>
      <c r="AB8" s="671"/>
      <c r="AC8" s="671"/>
      <c r="AD8" s="672">
        <v>27064</v>
      </c>
      <c r="AE8" s="672"/>
      <c r="AF8" s="672"/>
      <c r="AG8" s="672"/>
      <c r="AH8" s="672"/>
      <c r="AI8" s="672"/>
      <c r="AJ8" s="672"/>
      <c r="AK8" s="672"/>
      <c r="AL8" s="641">
        <v>0.2</v>
      </c>
      <c r="AM8" s="673"/>
      <c r="AN8" s="673"/>
      <c r="AO8" s="674"/>
      <c r="AP8" s="615" t="s">
        <v>219</v>
      </c>
      <c r="AQ8" s="616"/>
      <c r="AR8" s="616"/>
      <c r="AS8" s="616"/>
      <c r="AT8" s="616"/>
      <c r="AU8" s="616"/>
      <c r="AV8" s="616"/>
      <c r="AW8" s="616"/>
      <c r="AX8" s="616"/>
      <c r="AY8" s="616"/>
      <c r="AZ8" s="616"/>
      <c r="BA8" s="616"/>
      <c r="BB8" s="616"/>
      <c r="BC8" s="616"/>
      <c r="BD8" s="616"/>
      <c r="BE8" s="616"/>
      <c r="BF8" s="617"/>
      <c r="BG8" s="618">
        <v>96032</v>
      </c>
      <c r="BH8" s="619"/>
      <c r="BI8" s="619"/>
      <c r="BJ8" s="619"/>
      <c r="BK8" s="619"/>
      <c r="BL8" s="619"/>
      <c r="BM8" s="619"/>
      <c r="BN8" s="620"/>
      <c r="BO8" s="671">
        <v>1.7</v>
      </c>
      <c r="BP8" s="671"/>
      <c r="BQ8" s="671"/>
      <c r="BR8" s="671"/>
      <c r="BS8" s="624" t="s">
        <v>109</v>
      </c>
      <c r="BT8" s="619"/>
      <c r="BU8" s="619"/>
      <c r="BV8" s="619"/>
      <c r="BW8" s="619"/>
      <c r="BX8" s="619"/>
      <c r="BY8" s="619"/>
      <c r="BZ8" s="619"/>
      <c r="CA8" s="619"/>
      <c r="CB8" s="654"/>
      <c r="CD8" s="655" t="s">
        <v>220</v>
      </c>
      <c r="CE8" s="652"/>
      <c r="CF8" s="652"/>
      <c r="CG8" s="652"/>
      <c r="CH8" s="652"/>
      <c r="CI8" s="652"/>
      <c r="CJ8" s="652"/>
      <c r="CK8" s="652"/>
      <c r="CL8" s="652"/>
      <c r="CM8" s="652"/>
      <c r="CN8" s="652"/>
      <c r="CO8" s="652"/>
      <c r="CP8" s="652"/>
      <c r="CQ8" s="653"/>
      <c r="CR8" s="618">
        <v>9679164</v>
      </c>
      <c r="CS8" s="619"/>
      <c r="CT8" s="619"/>
      <c r="CU8" s="619"/>
      <c r="CV8" s="619"/>
      <c r="CW8" s="619"/>
      <c r="CX8" s="619"/>
      <c r="CY8" s="620"/>
      <c r="CZ8" s="671">
        <v>33.9</v>
      </c>
      <c r="DA8" s="671"/>
      <c r="DB8" s="671"/>
      <c r="DC8" s="671"/>
      <c r="DD8" s="624">
        <v>163543</v>
      </c>
      <c r="DE8" s="619"/>
      <c r="DF8" s="619"/>
      <c r="DG8" s="619"/>
      <c r="DH8" s="619"/>
      <c r="DI8" s="619"/>
      <c r="DJ8" s="619"/>
      <c r="DK8" s="619"/>
      <c r="DL8" s="619"/>
      <c r="DM8" s="619"/>
      <c r="DN8" s="619"/>
      <c r="DO8" s="619"/>
      <c r="DP8" s="620"/>
      <c r="DQ8" s="624">
        <v>4793941</v>
      </c>
      <c r="DR8" s="619"/>
      <c r="DS8" s="619"/>
      <c r="DT8" s="619"/>
      <c r="DU8" s="619"/>
      <c r="DV8" s="619"/>
      <c r="DW8" s="619"/>
      <c r="DX8" s="619"/>
      <c r="DY8" s="619"/>
      <c r="DZ8" s="619"/>
      <c r="EA8" s="619"/>
      <c r="EB8" s="619"/>
      <c r="EC8" s="654"/>
    </row>
    <row r="9" spans="2:143" ht="11.25" customHeight="1" x14ac:dyDescent="0.15">
      <c r="B9" s="615" t="s">
        <v>221</v>
      </c>
      <c r="C9" s="616"/>
      <c r="D9" s="616"/>
      <c r="E9" s="616"/>
      <c r="F9" s="616"/>
      <c r="G9" s="616"/>
      <c r="H9" s="616"/>
      <c r="I9" s="616"/>
      <c r="J9" s="616"/>
      <c r="K9" s="616"/>
      <c r="L9" s="616"/>
      <c r="M9" s="616"/>
      <c r="N9" s="616"/>
      <c r="O9" s="616"/>
      <c r="P9" s="616"/>
      <c r="Q9" s="617"/>
      <c r="R9" s="618">
        <v>23061</v>
      </c>
      <c r="S9" s="619"/>
      <c r="T9" s="619"/>
      <c r="U9" s="619"/>
      <c r="V9" s="619"/>
      <c r="W9" s="619"/>
      <c r="X9" s="619"/>
      <c r="Y9" s="620"/>
      <c r="Z9" s="671">
        <v>0.1</v>
      </c>
      <c r="AA9" s="671"/>
      <c r="AB9" s="671"/>
      <c r="AC9" s="671"/>
      <c r="AD9" s="672">
        <v>23061</v>
      </c>
      <c r="AE9" s="672"/>
      <c r="AF9" s="672"/>
      <c r="AG9" s="672"/>
      <c r="AH9" s="672"/>
      <c r="AI9" s="672"/>
      <c r="AJ9" s="672"/>
      <c r="AK9" s="672"/>
      <c r="AL9" s="641">
        <v>0.1</v>
      </c>
      <c r="AM9" s="673"/>
      <c r="AN9" s="673"/>
      <c r="AO9" s="674"/>
      <c r="AP9" s="615" t="s">
        <v>222</v>
      </c>
      <c r="AQ9" s="616"/>
      <c r="AR9" s="616"/>
      <c r="AS9" s="616"/>
      <c r="AT9" s="616"/>
      <c r="AU9" s="616"/>
      <c r="AV9" s="616"/>
      <c r="AW9" s="616"/>
      <c r="AX9" s="616"/>
      <c r="AY9" s="616"/>
      <c r="AZ9" s="616"/>
      <c r="BA9" s="616"/>
      <c r="BB9" s="616"/>
      <c r="BC9" s="616"/>
      <c r="BD9" s="616"/>
      <c r="BE9" s="616"/>
      <c r="BF9" s="617"/>
      <c r="BG9" s="618">
        <v>1904630</v>
      </c>
      <c r="BH9" s="619"/>
      <c r="BI9" s="619"/>
      <c r="BJ9" s="619"/>
      <c r="BK9" s="619"/>
      <c r="BL9" s="619"/>
      <c r="BM9" s="619"/>
      <c r="BN9" s="620"/>
      <c r="BO9" s="671">
        <v>32.799999999999997</v>
      </c>
      <c r="BP9" s="671"/>
      <c r="BQ9" s="671"/>
      <c r="BR9" s="671"/>
      <c r="BS9" s="624" t="s">
        <v>109</v>
      </c>
      <c r="BT9" s="619"/>
      <c r="BU9" s="619"/>
      <c r="BV9" s="619"/>
      <c r="BW9" s="619"/>
      <c r="BX9" s="619"/>
      <c r="BY9" s="619"/>
      <c r="BZ9" s="619"/>
      <c r="CA9" s="619"/>
      <c r="CB9" s="654"/>
      <c r="CD9" s="655" t="s">
        <v>223</v>
      </c>
      <c r="CE9" s="652"/>
      <c r="CF9" s="652"/>
      <c r="CG9" s="652"/>
      <c r="CH9" s="652"/>
      <c r="CI9" s="652"/>
      <c r="CJ9" s="652"/>
      <c r="CK9" s="652"/>
      <c r="CL9" s="652"/>
      <c r="CM9" s="652"/>
      <c r="CN9" s="652"/>
      <c r="CO9" s="652"/>
      <c r="CP9" s="652"/>
      <c r="CQ9" s="653"/>
      <c r="CR9" s="618">
        <v>2097286</v>
      </c>
      <c r="CS9" s="619"/>
      <c r="CT9" s="619"/>
      <c r="CU9" s="619"/>
      <c r="CV9" s="619"/>
      <c r="CW9" s="619"/>
      <c r="CX9" s="619"/>
      <c r="CY9" s="620"/>
      <c r="CZ9" s="671">
        <v>7.3</v>
      </c>
      <c r="DA9" s="671"/>
      <c r="DB9" s="671"/>
      <c r="DC9" s="671"/>
      <c r="DD9" s="624">
        <v>37041</v>
      </c>
      <c r="DE9" s="619"/>
      <c r="DF9" s="619"/>
      <c r="DG9" s="619"/>
      <c r="DH9" s="619"/>
      <c r="DI9" s="619"/>
      <c r="DJ9" s="619"/>
      <c r="DK9" s="619"/>
      <c r="DL9" s="619"/>
      <c r="DM9" s="619"/>
      <c r="DN9" s="619"/>
      <c r="DO9" s="619"/>
      <c r="DP9" s="620"/>
      <c r="DQ9" s="624">
        <v>1962195</v>
      </c>
      <c r="DR9" s="619"/>
      <c r="DS9" s="619"/>
      <c r="DT9" s="619"/>
      <c r="DU9" s="619"/>
      <c r="DV9" s="619"/>
      <c r="DW9" s="619"/>
      <c r="DX9" s="619"/>
      <c r="DY9" s="619"/>
      <c r="DZ9" s="619"/>
      <c r="EA9" s="619"/>
      <c r="EB9" s="619"/>
      <c r="EC9" s="654"/>
    </row>
    <row r="10" spans="2:143" ht="11.25" customHeight="1" x14ac:dyDescent="0.15">
      <c r="B10" s="615" t="s">
        <v>224</v>
      </c>
      <c r="C10" s="616"/>
      <c r="D10" s="616"/>
      <c r="E10" s="616"/>
      <c r="F10" s="616"/>
      <c r="G10" s="616"/>
      <c r="H10" s="616"/>
      <c r="I10" s="616"/>
      <c r="J10" s="616"/>
      <c r="K10" s="616"/>
      <c r="L10" s="616"/>
      <c r="M10" s="616"/>
      <c r="N10" s="616"/>
      <c r="O10" s="616"/>
      <c r="P10" s="616"/>
      <c r="Q10" s="617"/>
      <c r="R10" s="618">
        <v>1167782</v>
      </c>
      <c r="S10" s="619"/>
      <c r="T10" s="619"/>
      <c r="U10" s="619"/>
      <c r="V10" s="619"/>
      <c r="W10" s="619"/>
      <c r="X10" s="619"/>
      <c r="Y10" s="620"/>
      <c r="Z10" s="671">
        <v>3.9</v>
      </c>
      <c r="AA10" s="671"/>
      <c r="AB10" s="671"/>
      <c r="AC10" s="671"/>
      <c r="AD10" s="672">
        <v>1167782</v>
      </c>
      <c r="AE10" s="672"/>
      <c r="AF10" s="672"/>
      <c r="AG10" s="672"/>
      <c r="AH10" s="672"/>
      <c r="AI10" s="672"/>
      <c r="AJ10" s="672"/>
      <c r="AK10" s="672"/>
      <c r="AL10" s="641">
        <v>6.6</v>
      </c>
      <c r="AM10" s="673"/>
      <c r="AN10" s="673"/>
      <c r="AO10" s="674"/>
      <c r="AP10" s="615" t="s">
        <v>225</v>
      </c>
      <c r="AQ10" s="616"/>
      <c r="AR10" s="616"/>
      <c r="AS10" s="616"/>
      <c r="AT10" s="616"/>
      <c r="AU10" s="616"/>
      <c r="AV10" s="616"/>
      <c r="AW10" s="616"/>
      <c r="AX10" s="616"/>
      <c r="AY10" s="616"/>
      <c r="AZ10" s="616"/>
      <c r="BA10" s="616"/>
      <c r="BB10" s="616"/>
      <c r="BC10" s="616"/>
      <c r="BD10" s="616"/>
      <c r="BE10" s="616"/>
      <c r="BF10" s="617"/>
      <c r="BG10" s="618">
        <v>134821</v>
      </c>
      <c r="BH10" s="619"/>
      <c r="BI10" s="619"/>
      <c r="BJ10" s="619"/>
      <c r="BK10" s="619"/>
      <c r="BL10" s="619"/>
      <c r="BM10" s="619"/>
      <c r="BN10" s="620"/>
      <c r="BO10" s="671">
        <v>2.2999999999999998</v>
      </c>
      <c r="BP10" s="671"/>
      <c r="BQ10" s="671"/>
      <c r="BR10" s="671"/>
      <c r="BS10" s="624" t="s">
        <v>109</v>
      </c>
      <c r="BT10" s="619"/>
      <c r="BU10" s="619"/>
      <c r="BV10" s="619"/>
      <c r="BW10" s="619"/>
      <c r="BX10" s="619"/>
      <c r="BY10" s="619"/>
      <c r="BZ10" s="619"/>
      <c r="CA10" s="619"/>
      <c r="CB10" s="654"/>
      <c r="CD10" s="655" t="s">
        <v>226</v>
      </c>
      <c r="CE10" s="652"/>
      <c r="CF10" s="652"/>
      <c r="CG10" s="652"/>
      <c r="CH10" s="652"/>
      <c r="CI10" s="652"/>
      <c r="CJ10" s="652"/>
      <c r="CK10" s="652"/>
      <c r="CL10" s="652"/>
      <c r="CM10" s="652"/>
      <c r="CN10" s="652"/>
      <c r="CO10" s="652"/>
      <c r="CP10" s="652"/>
      <c r="CQ10" s="653"/>
      <c r="CR10" s="618" t="s">
        <v>109</v>
      </c>
      <c r="CS10" s="619"/>
      <c r="CT10" s="619"/>
      <c r="CU10" s="619"/>
      <c r="CV10" s="619"/>
      <c r="CW10" s="619"/>
      <c r="CX10" s="619"/>
      <c r="CY10" s="620"/>
      <c r="CZ10" s="671" t="s">
        <v>109</v>
      </c>
      <c r="DA10" s="671"/>
      <c r="DB10" s="671"/>
      <c r="DC10" s="671"/>
      <c r="DD10" s="624" t="s">
        <v>109</v>
      </c>
      <c r="DE10" s="619"/>
      <c r="DF10" s="619"/>
      <c r="DG10" s="619"/>
      <c r="DH10" s="619"/>
      <c r="DI10" s="619"/>
      <c r="DJ10" s="619"/>
      <c r="DK10" s="619"/>
      <c r="DL10" s="619"/>
      <c r="DM10" s="619"/>
      <c r="DN10" s="619"/>
      <c r="DO10" s="619"/>
      <c r="DP10" s="620"/>
      <c r="DQ10" s="624" t="s">
        <v>109</v>
      </c>
      <c r="DR10" s="619"/>
      <c r="DS10" s="619"/>
      <c r="DT10" s="619"/>
      <c r="DU10" s="619"/>
      <c r="DV10" s="619"/>
      <c r="DW10" s="619"/>
      <c r="DX10" s="619"/>
      <c r="DY10" s="619"/>
      <c r="DZ10" s="619"/>
      <c r="EA10" s="619"/>
      <c r="EB10" s="619"/>
      <c r="EC10" s="654"/>
    </row>
    <row r="11" spans="2:143" ht="11.25" customHeight="1" x14ac:dyDescent="0.15">
      <c r="B11" s="615" t="s">
        <v>227</v>
      </c>
      <c r="C11" s="616"/>
      <c r="D11" s="616"/>
      <c r="E11" s="616"/>
      <c r="F11" s="616"/>
      <c r="G11" s="616"/>
      <c r="H11" s="616"/>
      <c r="I11" s="616"/>
      <c r="J11" s="616"/>
      <c r="K11" s="616"/>
      <c r="L11" s="616"/>
      <c r="M11" s="616"/>
      <c r="N11" s="616"/>
      <c r="O11" s="616"/>
      <c r="P11" s="616"/>
      <c r="Q11" s="617"/>
      <c r="R11" s="618">
        <v>39747</v>
      </c>
      <c r="S11" s="619"/>
      <c r="T11" s="619"/>
      <c r="U11" s="619"/>
      <c r="V11" s="619"/>
      <c r="W11" s="619"/>
      <c r="X11" s="619"/>
      <c r="Y11" s="620"/>
      <c r="Z11" s="671">
        <v>0.1</v>
      </c>
      <c r="AA11" s="671"/>
      <c r="AB11" s="671"/>
      <c r="AC11" s="671"/>
      <c r="AD11" s="672">
        <v>39747</v>
      </c>
      <c r="AE11" s="672"/>
      <c r="AF11" s="672"/>
      <c r="AG11" s="672"/>
      <c r="AH11" s="672"/>
      <c r="AI11" s="672"/>
      <c r="AJ11" s="672"/>
      <c r="AK11" s="672"/>
      <c r="AL11" s="641">
        <v>0.2</v>
      </c>
      <c r="AM11" s="673"/>
      <c r="AN11" s="673"/>
      <c r="AO11" s="674"/>
      <c r="AP11" s="615" t="s">
        <v>228</v>
      </c>
      <c r="AQ11" s="616"/>
      <c r="AR11" s="616"/>
      <c r="AS11" s="616"/>
      <c r="AT11" s="616"/>
      <c r="AU11" s="616"/>
      <c r="AV11" s="616"/>
      <c r="AW11" s="616"/>
      <c r="AX11" s="616"/>
      <c r="AY11" s="616"/>
      <c r="AZ11" s="616"/>
      <c r="BA11" s="616"/>
      <c r="BB11" s="616"/>
      <c r="BC11" s="616"/>
      <c r="BD11" s="616"/>
      <c r="BE11" s="616"/>
      <c r="BF11" s="617"/>
      <c r="BG11" s="618">
        <v>195981</v>
      </c>
      <c r="BH11" s="619"/>
      <c r="BI11" s="619"/>
      <c r="BJ11" s="619"/>
      <c r="BK11" s="619"/>
      <c r="BL11" s="619"/>
      <c r="BM11" s="619"/>
      <c r="BN11" s="620"/>
      <c r="BO11" s="671">
        <v>3.4</v>
      </c>
      <c r="BP11" s="671"/>
      <c r="BQ11" s="671"/>
      <c r="BR11" s="671"/>
      <c r="BS11" s="624" t="s">
        <v>109</v>
      </c>
      <c r="BT11" s="619"/>
      <c r="BU11" s="619"/>
      <c r="BV11" s="619"/>
      <c r="BW11" s="619"/>
      <c r="BX11" s="619"/>
      <c r="BY11" s="619"/>
      <c r="BZ11" s="619"/>
      <c r="CA11" s="619"/>
      <c r="CB11" s="654"/>
      <c r="CD11" s="655" t="s">
        <v>229</v>
      </c>
      <c r="CE11" s="652"/>
      <c r="CF11" s="652"/>
      <c r="CG11" s="652"/>
      <c r="CH11" s="652"/>
      <c r="CI11" s="652"/>
      <c r="CJ11" s="652"/>
      <c r="CK11" s="652"/>
      <c r="CL11" s="652"/>
      <c r="CM11" s="652"/>
      <c r="CN11" s="652"/>
      <c r="CO11" s="652"/>
      <c r="CP11" s="652"/>
      <c r="CQ11" s="653"/>
      <c r="CR11" s="618">
        <v>1260808</v>
      </c>
      <c r="CS11" s="619"/>
      <c r="CT11" s="619"/>
      <c r="CU11" s="619"/>
      <c r="CV11" s="619"/>
      <c r="CW11" s="619"/>
      <c r="CX11" s="619"/>
      <c r="CY11" s="620"/>
      <c r="CZ11" s="671">
        <v>4.4000000000000004</v>
      </c>
      <c r="DA11" s="671"/>
      <c r="DB11" s="671"/>
      <c r="DC11" s="671"/>
      <c r="DD11" s="624">
        <v>308278</v>
      </c>
      <c r="DE11" s="619"/>
      <c r="DF11" s="619"/>
      <c r="DG11" s="619"/>
      <c r="DH11" s="619"/>
      <c r="DI11" s="619"/>
      <c r="DJ11" s="619"/>
      <c r="DK11" s="619"/>
      <c r="DL11" s="619"/>
      <c r="DM11" s="619"/>
      <c r="DN11" s="619"/>
      <c r="DO11" s="619"/>
      <c r="DP11" s="620"/>
      <c r="DQ11" s="624">
        <v>711048</v>
      </c>
      <c r="DR11" s="619"/>
      <c r="DS11" s="619"/>
      <c r="DT11" s="619"/>
      <c r="DU11" s="619"/>
      <c r="DV11" s="619"/>
      <c r="DW11" s="619"/>
      <c r="DX11" s="619"/>
      <c r="DY11" s="619"/>
      <c r="DZ11" s="619"/>
      <c r="EA11" s="619"/>
      <c r="EB11" s="619"/>
      <c r="EC11" s="654"/>
    </row>
    <row r="12" spans="2:143" ht="11.25" customHeight="1" x14ac:dyDescent="0.15">
      <c r="B12" s="615" t="s">
        <v>230</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231</v>
      </c>
      <c r="AQ12" s="616"/>
      <c r="AR12" s="616"/>
      <c r="AS12" s="616"/>
      <c r="AT12" s="616"/>
      <c r="AU12" s="616"/>
      <c r="AV12" s="616"/>
      <c r="AW12" s="616"/>
      <c r="AX12" s="616"/>
      <c r="AY12" s="616"/>
      <c r="AZ12" s="616"/>
      <c r="BA12" s="616"/>
      <c r="BB12" s="616"/>
      <c r="BC12" s="616"/>
      <c r="BD12" s="616"/>
      <c r="BE12" s="616"/>
      <c r="BF12" s="617"/>
      <c r="BG12" s="618">
        <v>2860877</v>
      </c>
      <c r="BH12" s="619"/>
      <c r="BI12" s="619"/>
      <c r="BJ12" s="619"/>
      <c r="BK12" s="619"/>
      <c r="BL12" s="619"/>
      <c r="BM12" s="619"/>
      <c r="BN12" s="620"/>
      <c r="BO12" s="671">
        <v>49.3</v>
      </c>
      <c r="BP12" s="671"/>
      <c r="BQ12" s="671"/>
      <c r="BR12" s="671"/>
      <c r="BS12" s="624" t="s">
        <v>109</v>
      </c>
      <c r="BT12" s="619"/>
      <c r="BU12" s="619"/>
      <c r="BV12" s="619"/>
      <c r="BW12" s="619"/>
      <c r="BX12" s="619"/>
      <c r="BY12" s="619"/>
      <c r="BZ12" s="619"/>
      <c r="CA12" s="619"/>
      <c r="CB12" s="654"/>
      <c r="CD12" s="655" t="s">
        <v>232</v>
      </c>
      <c r="CE12" s="652"/>
      <c r="CF12" s="652"/>
      <c r="CG12" s="652"/>
      <c r="CH12" s="652"/>
      <c r="CI12" s="652"/>
      <c r="CJ12" s="652"/>
      <c r="CK12" s="652"/>
      <c r="CL12" s="652"/>
      <c r="CM12" s="652"/>
      <c r="CN12" s="652"/>
      <c r="CO12" s="652"/>
      <c r="CP12" s="652"/>
      <c r="CQ12" s="653"/>
      <c r="CR12" s="618">
        <v>659045</v>
      </c>
      <c r="CS12" s="619"/>
      <c r="CT12" s="619"/>
      <c r="CU12" s="619"/>
      <c r="CV12" s="619"/>
      <c r="CW12" s="619"/>
      <c r="CX12" s="619"/>
      <c r="CY12" s="620"/>
      <c r="CZ12" s="671">
        <v>2.2999999999999998</v>
      </c>
      <c r="DA12" s="671"/>
      <c r="DB12" s="671"/>
      <c r="DC12" s="671"/>
      <c r="DD12" s="624">
        <v>21643</v>
      </c>
      <c r="DE12" s="619"/>
      <c r="DF12" s="619"/>
      <c r="DG12" s="619"/>
      <c r="DH12" s="619"/>
      <c r="DI12" s="619"/>
      <c r="DJ12" s="619"/>
      <c r="DK12" s="619"/>
      <c r="DL12" s="619"/>
      <c r="DM12" s="619"/>
      <c r="DN12" s="619"/>
      <c r="DO12" s="619"/>
      <c r="DP12" s="620"/>
      <c r="DQ12" s="624">
        <v>219991</v>
      </c>
      <c r="DR12" s="619"/>
      <c r="DS12" s="619"/>
      <c r="DT12" s="619"/>
      <c r="DU12" s="619"/>
      <c r="DV12" s="619"/>
      <c r="DW12" s="619"/>
      <c r="DX12" s="619"/>
      <c r="DY12" s="619"/>
      <c r="DZ12" s="619"/>
      <c r="EA12" s="619"/>
      <c r="EB12" s="619"/>
      <c r="EC12" s="654"/>
    </row>
    <row r="13" spans="2:143" ht="11.25" customHeight="1" x14ac:dyDescent="0.15">
      <c r="B13" s="615" t="s">
        <v>233</v>
      </c>
      <c r="C13" s="616"/>
      <c r="D13" s="616"/>
      <c r="E13" s="616"/>
      <c r="F13" s="616"/>
      <c r="G13" s="616"/>
      <c r="H13" s="616"/>
      <c r="I13" s="616"/>
      <c r="J13" s="616"/>
      <c r="K13" s="616"/>
      <c r="L13" s="616"/>
      <c r="M13" s="616"/>
      <c r="N13" s="616"/>
      <c r="O13" s="616"/>
      <c r="P13" s="616"/>
      <c r="Q13" s="617"/>
      <c r="R13" s="618">
        <v>40951</v>
      </c>
      <c r="S13" s="619"/>
      <c r="T13" s="619"/>
      <c r="U13" s="619"/>
      <c r="V13" s="619"/>
      <c r="W13" s="619"/>
      <c r="X13" s="619"/>
      <c r="Y13" s="620"/>
      <c r="Z13" s="671">
        <v>0.1</v>
      </c>
      <c r="AA13" s="671"/>
      <c r="AB13" s="671"/>
      <c r="AC13" s="671"/>
      <c r="AD13" s="672">
        <v>40951</v>
      </c>
      <c r="AE13" s="672"/>
      <c r="AF13" s="672"/>
      <c r="AG13" s="672"/>
      <c r="AH13" s="672"/>
      <c r="AI13" s="672"/>
      <c r="AJ13" s="672"/>
      <c r="AK13" s="672"/>
      <c r="AL13" s="641">
        <v>0.2</v>
      </c>
      <c r="AM13" s="673"/>
      <c r="AN13" s="673"/>
      <c r="AO13" s="674"/>
      <c r="AP13" s="615" t="s">
        <v>234</v>
      </c>
      <c r="AQ13" s="616"/>
      <c r="AR13" s="616"/>
      <c r="AS13" s="616"/>
      <c r="AT13" s="616"/>
      <c r="AU13" s="616"/>
      <c r="AV13" s="616"/>
      <c r="AW13" s="616"/>
      <c r="AX13" s="616"/>
      <c r="AY13" s="616"/>
      <c r="AZ13" s="616"/>
      <c r="BA13" s="616"/>
      <c r="BB13" s="616"/>
      <c r="BC13" s="616"/>
      <c r="BD13" s="616"/>
      <c r="BE13" s="616"/>
      <c r="BF13" s="617"/>
      <c r="BG13" s="618">
        <v>2857692</v>
      </c>
      <c r="BH13" s="619"/>
      <c r="BI13" s="619"/>
      <c r="BJ13" s="619"/>
      <c r="BK13" s="619"/>
      <c r="BL13" s="619"/>
      <c r="BM13" s="619"/>
      <c r="BN13" s="620"/>
      <c r="BO13" s="671">
        <v>49.3</v>
      </c>
      <c r="BP13" s="671"/>
      <c r="BQ13" s="671"/>
      <c r="BR13" s="671"/>
      <c r="BS13" s="624" t="s">
        <v>109</v>
      </c>
      <c r="BT13" s="619"/>
      <c r="BU13" s="619"/>
      <c r="BV13" s="619"/>
      <c r="BW13" s="619"/>
      <c r="BX13" s="619"/>
      <c r="BY13" s="619"/>
      <c r="BZ13" s="619"/>
      <c r="CA13" s="619"/>
      <c r="CB13" s="654"/>
      <c r="CD13" s="655" t="s">
        <v>235</v>
      </c>
      <c r="CE13" s="652"/>
      <c r="CF13" s="652"/>
      <c r="CG13" s="652"/>
      <c r="CH13" s="652"/>
      <c r="CI13" s="652"/>
      <c r="CJ13" s="652"/>
      <c r="CK13" s="652"/>
      <c r="CL13" s="652"/>
      <c r="CM13" s="652"/>
      <c r="CN13" s="652"/>
      <c r="CO13" s="652"/>
      <c r="CP13" s="652"/>
      <c r="CQ13" s="653"/>
      <c r="CR13" s="618">
        <v>3127758</v>
      </c>
      <c r="CS13" s="619"/>
      <c r="CT13" s="619"/>
      <c r="CU13" s="619"/>
      <c r="CV13" s="619"/>
      <c r="CW13" s="619"/>
      <c r="CX13" s="619"/>
      <c r="CY13" s="620"/>
      <c r="CZ13" s="671">
        <v>10.9</v>
      </c>
      <c r="DA13" s="671"/>
      <c r="DB13" s="671"/>
      <c r="DC13" s="671"/>
      <c r="DD13" s="624">
        <v>1929873</v>
      </c>
      <c r="DE13" s="619"/>
      <c r="DF13" s="619"/>
      <c r="DG13" s="619"/>
      <c r="DH13" s="619"/>
      <c r="DI13" s="619"/>
      <c r="DJ13" s="619"/>
      <c r="DK13" s="619"/>
      <c r="DL13" s="619"/>
      <c r="DM13" s="619"/>
      <c r="DN13" s="619"/>
      <c r="DO13" s="619"/>
      <c r="DP13" s="620"/>
      <c r="DQ13" s="624">
        <v>1138774</v>
      </c>
      <c r="DR13" s="619"/>
      <c r="DS13" s="619"/>
      <c r="DT13" s="619"/>
      <c r="DU13" s="619"/>
      <c r="DV13" s="619"/>
      <c r="DW13" s="619"/>
      <c r="DX13" s="619"/>
      <c r="DY13" s="619"/>
      <c r="DZ13" s="619"/>
      <c r="EA13" s="619"/>
      <c r="EB13" s="619"/>
      <c r="EC13" s="654"/>
    </row>
    <row r="14" spans="2:143" ht="11.25" customHeight="1" x14ac:dyDescent="0.15">
      <c r="B14" s="615" t="s">
        <v>236</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237</v>
      </c>
      <c r="AQ14" s="616"/>
      <c r="AR14" s="616"/>
      <c r="AS14" s="616"/>
      <c r="AT14" s="616"/>
      <c r="AU14" s="616"/>
      <c r="AV14" s="616"/>
      <c r="AW14" s="616"/>
      <c r="AX14" s="616"/>
      <c r="AY14" s="616"/>
      <c r="AZ14" s="616"/>
      <c r="BA14" s="616"/>
      <c r="BB14" s="616"/>
      <c r="BC14" s="616"/>
      <c r="BD14" s="616"/>
      <c r="BE14" s="616"/>
      <c r="BF14" s="617"/>
      <c r="BG14" s="618">
        <v>166225</v>
      </c>
      <c r="BH14" s="619"/>
      <c r="BI14" s="619"/>
      <c r="BJ14" s="619"/>
      <c r="BK14" s="619"/>
      <c r="BL14" s="619"/>
      <c r="BM14" s="619"/>
      <c r="BN14" s="620"/>
      <c r="BO14" s="671">
        <v>2.9</v>
      </c>
      <c r="BP14" s="671"/>
      <c r="BQ14" s="671"/>
      <c r="BR14" s="671"/>
      <c r="BS14" s="624" t="s">
        <v>109</v>
      </c>
      <c r="BT14" s="619"/>
      <c r="BU14" s="619"/>
      <c r="BV14" s="619"/>
      <c r="BW14" s="619"/>
      <c r="BX14" s="619"/>
      <c r="BY14" s="619"/>
      <c r="BZ14" s="619"/>
      <c r="CA14" s="619"/>
      <c r="CB14" s="654"/>
      <c r="CD14" s="655" t="s">
        <v>238</v>
      </c>
      <c r="CE14" s="652"/>
      <c r="CF14" s="652"/>
      <c r="CG14" s="652"/>
      <c r="CH14" s="652"/>
      <c r="CI14" s="652"/>
      <c r="CJ14" s="652"/>
      <c r="CK14" s="652"/>
      <c r="CL14" s="652"/>
      <c r="CM14" s="652"/>
      <c r="CN14" s="652"/>
      <c r="CO14" s="652"/>
      <c r="CP14" s="652"/>
      <c r="CQ14" s="653"/>
      <c r="CR14" s="618">
        <v>953566</v>
      </c>
      <c r="CS14" s="619"/>
      <c r="CT14" s="619"/>
      <c r="CU14" s="619"/>
      <c r="CV14" s="619"/>
      <c r="CW14" s="619"/>
      <c r="CX14" s="619"/>
      <c r="CY14" s="620"/>
      <c r="CZ14" s="671">
        <v>3.3</v>
      </c>
      <c r="DA14" s="671"/>
      <c r="DB14" s="671"/>
      <c r="DC14" s="671"/>
      <c r="DD14" s="624">
        <v>13853</v>
      </c>
      <c r="DE14" s="619"/>
      <c r="DF14" s="619"/>
      <c r="DG14" s="619"/>
      <c r="DH14" s="619"/>
      <c r="DI14" s="619"/>
      <c r="DJ14" s="619"/>
      <c r="DK14" s="619"/>
      <c r="DL14" s="619"/>
      <c r="DM14" s="619"/>
      <c r="DN14" s="619"/>
      <c r="DO14" s="619"/>
      <c r="DP14" s="620"/>
      <c r="DQ14" s="624">
        <v>936561</v>
      </c>
      <c r="DR14" s="619"/>
      <c r="DS14" s="619"/>
      <c r="DT14" s="619"/>
      <c r="DU14" s="619"/>
      <c r="DV14" s="619"/>
      <c r="DW14" s="619"/>
      <c r="DX14" s="619"/>
      <c r="DY14" s="619"/>
      <c r="DZ14" s="619"/>
      <c r="EA14" s="619"/>
      <c r="EB14" s="619"/>
      <c r="EC14" s="654"/>
    </row>
    <row r="15" spans="2:143" ht="11.25" customHeight="1" x14ac:dyDescent="0.15">
      <c r="B15" s="615" t="s">
        <v>239</v>
      </c>
      <c r="C15" s="616"/>
      <c r="D15" s="616"/>
      <c r="E15" s="616"/>
      <c r="F15" s="616"/>
      <c r="G15" s="616"/>
      <c r="H15" s="616"/>
      <c r="I15" s="616"/>
      <c r="J15" s="616"/>
      <c r="K15" s="616"/>
      <c r="L15" s="616"/>
      <c r="M15" s="616"/>
      <c r="N15" s="616"/>
      <c r="O15" s="616"/>
      <c r="P15" s="616"/>
      <c r="Q15" s="617"/>
      <c r="R15" s="618">
        <v>20693</v>
      </c>
      <c r="S15" s="619"/>
      <c r="T15" s="619"/>
      <c r="U15" s="619"/>
      <c r="V15" s="619"/>
      <c r="W15" s="619"/>
      <c r="X15" s="619"/>
      <c r="Y15" s="620"/>
      <c r="Z15" s="671">
        <v>0.1</v>
      </c>
      <c r="AA15" s="671"/>
      <c r="AB15" s="671"/>
      <c r="AC15" s="671"/>
      <c r="AD15" s="672">
        <v>20693</v>
      </c>
      <c r="AE15" s="672"/>
      <c r="AF15" s="672"/>
      <c r="AG15" s="672"/>
      <c r="AH15" s="672"/>
      <c r="AI15" s="672"/>
      <c r="AJ15" s="672"/>
      <c r="AK15" s="672"/>
      <c r="AL15" s="641">
        <v>0.1</v>
      </c>
      <c r="AM15" s="673"/>
      <c r="AN15" s="673"/>
      <c r="AO15" s="674"/>
      <c r="AP15" s="615" t="s">
        <v>240</v>
      </c>
      <c r="AQ15" s="616"/>
      <c r="AR15" s="616"/>
      <c r="AS15" s="616"/>
      <c r="AT15" s="616"/>
      <c r="AU15" s="616"/>
      <c r="AV15" s="616"/>
      <c r="AW15" s="616"/>
      <c r="AX15" s="616"/>
      <c r="AY15" s="616"/>
      <c r="AZ15" s="616"/>
      <c r="BA15" s="616"/>
      <c r="BB15" s="616"/>
      <c r="BC15" s="616"/>
      <c r="BD15" s="616"/>
      <c r="BE15" s="616"/>
      <c r="BF15" s="617"/>
      <c r="BG15" s="618">
        <v>439850</v>
      </c>
      <c r="BH15" s="619"/>
      <c r="BI15" s="619"/>
      <c r="BJ15" s="619"/>
      <c r="BK15" s="619"/>
      <c r="BL15" s="619"/>
      <c r="BM15" s="619"/>
      <c r="BN15" s="620"/>
      <c r="BO15" s="671">
        <v>7.6</v>
      </c>
      <c r="BP15" s="671"/>
      <c r="BQ15" s="671"/>
      <c r="BR15" s="671"/>
      <c r="BS15" s="624" t="s">
        <v>109</v>
      </c>
      <c r="BT15" s="619"/>
      <c r="BU15" s="619"/>
      <c r="BV15" s="619"/>
      <c r="BW15" s="619"/>
      <c r="BX15" s="619"/>
      <c r="BY15" s="619"/>
      <c r="BZ15" s="619"/>
      <c r="CA15" s="619"/>
      <c r="CB15" s="654"/>
      <c r="CD15" s="655" t="s">
        <v>241</v>
      </c>
      <c r="CE15" s="652"/>
      <c r="CF15" s="652"/>
      <c r="CG15" s="652"/>
      <c r="CH15" s="652"/>
      <c r="CI15" s="652"/>
      <c r="CJ15" s="652"/>
      <c r="CK15" s="652"/>
      <c r="CL15" s="652"/>
      <c r="CM15" s="652"/>
      <c r="CN15" s="652"/>
      <c r="CO15" s="652"/>
      <c r="CP15" s="652"/>
      <c r="CQ15" s="653"/>
      <c r="CR15" s="618">
        <v>2188412</v>
      </c>
      <c r="CS15" s="619"/>
      <c r="CT15" s="619"/>
      <c r="CU15" s="619"/>
      <c r="CV15" s="619"/>
      <c r="CW15" s="619"/>
      <c r="CX15" s="619"/>
      <c r="CY15" s="620"/>
      <c r="CZ15" s="671">
        <v>7.7</v>
      </c>
      <c r="DA15" s="671"/>
      <c r="DB15" s="671"/>
      <c r="DC15" s="671"/>
      <c r="DD15" s="624">
        <v>442143</v>
      </c>
      <c r="DE15" s="619"/>
      <c r="DF15" s="619"/>
      <c r="DG15" s="619"/>
      <c r="DH15" s="619"/>
      <c r="DI15" s="619"/>
      <c r="DJ15" s="619"/>
      <c r="DK15" s="619"/>
      <c r="DL15" s="619"/>
      <c r="DM15" s="619"/>
      <c r="DN15" s="619"/>
      <c r="DO15" s="619"/>
      <c r="DP15" s="620"/>
      <c r="DQ15" s="624">
        <v>1704552</v>
      </c>
      <c r="DR15" s="619"/>
      <c r="DS15" s="619"/>
      <c r="DT15" s="619"/>
      <c r="DU15" s="619"/>
      <c r="DV15" s="619"/>
      <c r="DW15" s="619"/>
      <c r="DX15" s="619"/>
      <c r="DY15" s="619"/>
      <c r="DZ15" s="619"/>
      <c r="EA15" s="619"/>
      <c r="EB15" s="619"/>
      <c r="EC15" s="654"/>
    </row>
    <row r="16" spans="2:143" ht="11.25" customHeight="1" x14ac:dyDescent="0.15">
      <c r="B16" s="615" t="s">
        <v>242</v>
      </c>
      <c r="C16" s="616"/>
      <c r="D16" s="616"/>
      <c r="E16" s="616"/>
      <c r="F16" s="616"/>
      <c r="G16" s="616"/>
      <c r="H16" s="616"/>
      <c r="I16" s="616"/>
      <c r="J16" s="616"/>
      <c r="K16" s="616"/>
      <c r="L16" s="616"/>
      <c r="M16" s="616"/>
      <c r="N16" s="616"/>
      <c r="O16" s="616"/>
      <c r="P16" s="616"/>
      <c r="Q16" s="617"/>
      <c r="R16" s="618">
        <v>11211298</v>
      </c>
      <c r="S16" s="619"/>
      <c r="T16" s="619"/>
      <c r="U16" s="619"/>
      <c r="V16" s="619"/>
      <c r="W16" s="619"/>
      <c r="X16" s="619"/>
      <c r="Y16" s="620"/>
      <c r="Z16" s="671">
        <v>37.200000000000003</v>
      </c>
      <c r="AA16" s="671"/>
      <c r="AB16" s="671"/>
      <c r="AC16" s="671"/>
      <c r="AD16" s="672">
        <v>10259961</v>
      </c>
      <c r="AE16" s="672"/>
      <c r="AF16" s="672"/>
      <c r="AG16" s="672"/>
      <c r="AH16" s="672"/>
      <c r="AI16" s="672"/>
      <c r="AJ16" s="672"/>
      <c r="AK16" s="672"/>
      <c r="AL16" s="641">
        <v>57.9</v>
      </c>
      <c r="AM16" s="673"/>
      <c r="AN16" s="673"/>
      <c r="AO16" s="674"/>
      <c r="AP16" s="615" t="s">
        <v>243</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244</v>
      </c>
      <c r="CE16" s="652"/>
      <c r="CF16" s="652"/>
      <c r="CG16" s="652"/>
      <c r="CH16" s="652"/>
      <c r="CI16" s="652"/>
      <c r="CJ16" s="652"/>
      <c r="CK16" s="652"/>
      <c r="CL16" s="652"/>
      <c r="CM16" s="652"/>
      <c r="CN16" s="652"/>
      <c r="CO16" s="652"/>
      <c r="CP16" s="652"/>
      <c r="CQ16" s="653"/>
      <c r="CR16" s="618">
        <v>355361</v>
      </c>
      <c r="CS16" s="619"/>
      <c r="CT16" s="619"/>
      <c r="CU16" s="619"/>
      <c r="CV16" s="619"/>
      <c r="CW16" s="619"/>
      <c r="CX16" s="619"/>
      <c r="CY16" s="620"/>
      <c r="CZ16" s="671">
        <v>1.2</v>
      </c>
      <c r="DA16" s="671"/>
      <c r="DB16" s="671"/>
      <c r="DC16" s="671"/>
      <c r="DD16" s="624" t="s">
        <v>109</v>
      </c>
      <c r="DE16" s="619"/>
      <c r="DF16" s="619"/>
      <c r="DG16" s="619"/>
      <c r="DH16" s="619"/>
      <c r="DI16" s="619"/>
      <c r="DJ16" s="619"/>
      <c r="DK16" s="619"/>
      <c r="DL16" s="619"/>
      <c r="DM16" s="619"/>
      <c r="DN16" s="619"/>
      <c r="DO16" s="619"/>
      <c r="DP16" s="620"/>
      <c r="DQ16" s="624">
        <v>174066</v>
      </c>
      <c r="DR16" s="619"/>
      <c r="DS16" s="619"/>
      <c r="DT16" s="619"/>
      <c r="DU16" s="619"/>
      <c r="DV16" s="619"/>
      <c r="DW16" s="619"/>
      <c r="DX16" s="619"/>
      <c r="DY16" s="619"/>
      <c r="DZ16" s="619"/>
      <c r="EA16" s="619"/>
      <c r="EB16" s="619"/>
      <c r="EC16" s="654"/>
    </row>
    <row r="17" spans="2:133" ht="11.25" customHeight="1" x14ac:dyDescent="0.15">
      <c r="B17" s="615" t="s">
        <v>245</v>
      </c>
      <c r="C17" s="616"/>
      <c r="D17" s="616"/>
      <c r="E17" s="616"/>
      <c r="F17" s="616"/>
      <c r="G17" s="616"/>
      <c r="H17" s="616"/>
      <c r="I17" s="616"/>
      <c r="J17" s="616"/>
      <c r="K17" s="616"/>
      <c r="L17" s="616"/>
      <c r="M17" s="616"/>
      <c r="N17" s="616"/>
      <c r="O17" s="616"/>
      <c r="P17" s="616"/>
      <c r="Q17" s="617"/>
      <c r="R17" s="618">
        <v>10259961</v>
      </c>
      <c r="S17" s="619"/>
      <c r="T17" s="619"/>
      <c r="U17" s="619"/>
      <c r="V17" s="619"/>
      <c r="W17" s="619"/>
      <c r="X17" s="619"/>
      <c r="Y17" s="620"/>
      <c r="Z17" s="671">
        <v>34</v>
      </c>
      <c r="AA17" s="671"/>
      <c r="AB17" s="671"/>
      <c r="AC17" s="671"/>
      <c r="AD17" s="672">
        <v>10259961</v>
      </c>
      <c r="AE17" s="672"/>
      <c r="AF17" s="672"/>
      <c r="AG17" s="672"/>
      <c r="AH17" s="672"/>
      <c r="AI17" s="672"/>
      <c r="AJ17" s="672"/>
      <c r="AK17" s="672"/>
      <c r="AL17" s="641">
        <v>57.9</v>
      </c>
      <c r="AM17" s="673"/>
      <c r="AN17" s="673"/>
      <c r="AO17" s="674"/>
      <c r="AP17" s="615" t="s">
        <v>246</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247</v>
      </c>
      <c r="CE17" s="652"/>
      <c r="CF17" s="652"/>
      <c r="CG17" s="652"/>
      <c r="CH17" s="652"/>
      <c r="CI17" s="652"/>
      <c r="CJ17" s="652"/>
      <c r="CK17" s="652"/>
      <c r="CL17" s="652"/>
      <c r="CM17" s="652"/>
      <c r="CN17" s="652"/>
      <c r="CO17" s="652"/>
      <c r="CP17" s="652"/>
      <c r="CQ17" s="653"/>
      <c r="CR17" s="618">
        <v>4406777</v>
      </c>
      <c r="CS17" s="619"/>
      <c r="CT17" s="619"/>
      <c r="CU17" s="619"/>
      <c r="CV17" s="619"/>
      <c r="CW17" s="619"/>
      <c r="CX17" s="619"/>
      <c r="CY17" s="620"/>
      <c r="CZ17" s="671">
        <v>15.4</v>
      </c>
      <c r="DA17" s="671"/>
      <c r="DB17" s="671"/>
      <c r="DC17" s="671"/>
      <c r="DD17" s="624" t="s">
        <v>109</v>
      </c>
      <c r="DE17" s="619"/>
      <c r="DF17" s="619"/>
      <c r="DG17" s="619"/>
      <c r="DH17" s="619"/>
      <c r="DI17" s="619"/>
      <c r="DJ17" s="619"/>
      <c r="DK17" s="619"/>
      <c r="DL17" s="619"/>
      <c r="DM17" s="619"/>
      <c r="DN17" s="619"/>
      <c r="DO17" s="619"/>
      <c r="DP17" s="620"/>
      <c r="DQ17" s="624">
        <v>4406777</v>
      </c>
      <c r="DR17" s="619"/>
      <c r="DS17" s="619"/>
      <c r="DT17" s="619"/>
      <c r="DU17" s="619"/>
      <c r="DV17" s="619"/>
      <c r="DW17" s="619"/>
      <c r="DX17" s="619"/>
      <c r="DY17" s="619"/>
      <c r="DZ17" s="619"/>
      <c r="EA17" s="619"/>
      <c r="EB17" s="619"/>
      <c r="EC17" s="654"/>
    </row>
    <row r="18" spans="2:133" ht="11.25" customHeight="1" x14ac:dyDescent="0.15">
      <c r="B18" s="615" t="s">
        <v>248</v>
      </c>
      <c r="C18" s="616"/>
      <c r="D18" s="616"/>
      <c r="E18" s="616"/>
      <c r="F18" s="616"/>
      <c r="G18" s="616"/>
      <c r="H18" s="616"/>
      <c r="I18" s="616"/>
      <c r="J18" s="616"/>
      <c r="K18" s="616"/>
      <c r="L18" s="616"/>
      <c r="M18" s="616"/>
      <c r="N18" s="616"/>
      <c r="O18" s="616"/>
      <c r="P18" s="616"/>
      <c r="Q18" s="617"/>
      <c r="R18" s="618">
        <v>951337</v>
      </c>
      <c r="S18" s="619"/>
      <c r="T18" s="619"/>
      <c r="U18" s="619"/>
      <c r="V18" s="619"/>
      <c r="W18" s="619"/>
      <c r="X18" s="619"/>
      <c r="Y18" s="620"/>
      <c r="Z18" s="671">
        <v>3.2</v>
      </c>
      <c r="AA18" s="671"/>
      <c r="AB18" s="671"/>
      <c r="AC18" s="671"/>
      <c r="AD18" s="672" t="s">
        <v>109</v>
      </c>
      <c r="AE18" s="672"/>
      <c r="AF18" s="672"/>
      <c r="AG18" s="672"/>
      <c r="AH18" s="672"/>
      <c r="AI18" s="672"/>
      <c r="AJ18" s="672"/>
      <c r="AK18" s="672"/>
      <c r="AL18" s="641" t="s">
        <v>109</v>
      </c>
      <c r="AM18" s="673"/>
      <c r="AN18" s="673"/>
      <c r="AO18" s="674"/>
      <c r="AP18" s="615" t="s">
        <v>249</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250</v>
      </c>
      <c r="CE18" s="652"/>
      <c r="CF18" s="652"/>
      <c r="CG18" s="652"/>
      <c r="CH18" s="652"/>
      <c r="CI18" s="652"/>
      <c r="CJ18" s="652"/>
      <c r="CK18" s="652"/>
      <c r="CL18" s="652"/>
      <c r="CM18" s="652"/>
      <c r="CN18" s="652"/>
      <c r="CO18" s="652"/>
      <c r="CP18" s="652"/>
      <c r="CQ18" s="653"/>
      <c r="CR18" s="618" t="s">
        <v>109</v>
      </c>
      <c r="CS18" s="619"/>
      <c r="CT18" s="619"/>
      <c r="CU18" s="619"/>
      <c r="CV18" s="619"/>
      <c r="CW18" s="619"/>
      <c r="CX18" s="619"/>
      <c r="CY18" s="620"/>
      <c r="CZ18" s="671" t="s">
        <v>109</v>
      </c>
      <c r="DA18" s="671"/>
      <c r="DB18" s="671"/>
      <c r="DC18" s="671"/>
      <c r="DD18" s="624" t="s">
        <v>109</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x14ac:dyDescent="0.15">
      <c r="B19" s="615" t="s">
        <v>251</v>
      </c>
      <c r="C19" s="616"/>
      <c r="D19" s="616"/>
      <c r="E19" s="616"/>
      <c r="F19" s="616"/>
      <c r="G19" s="616"/>
      <c r="H19" s="616"/>
      <c r="I19" s="616"/>
      <c r="J19" s="616"/>
      <c r="K19" s="616"/>
      <c r="L19" s="616"/>
      <c r="M19" s="616"/>
      <c r="N19" s="616"/>
      <c r="O19" s="616"/>
      <c r="P19" s="616"/>
      <c r="Q19" s="617"/>
      <c r="R19" s="618" t="s">
        <v>109</v>
      </c>
      <c r="S19" s="619"/>
      <c r="T19" s="619"/>
      <c r="U19" s="619"/>
      <c r="V19" s="619"/>
      <c r="W19" s="619"/>
      <c r="X19" s="619"/>
      <c r="Y19" s="620"/>
      <c r="Z19" s="671" t="s">
        <v>109</v>
      </c>
      <c r="AA19" s="671"/>
      <c r="AB19" s="671"/>
      <c r="AC19" s="671"/>
      <c r="AD19" s="672" t="s">
        <v>109</v>
      </c>
      <c r="AE19" s="672"/>
      <c r="AF19" s="672"/>
      <c r="AG19" s="672"/>
      <c r="AH19" s="672"/>
      <c r="AI19" s="672"/>
      <c r="AJ19" s="672"/>
      <c r="AK19" s="672"/>
      <c r="AL19" s="641" t="s">
        <v>109</v>
      </c>
      <c r="AM19" s="673"/>
      <c r="AN19" s="673"/>
      <c r="AO19" s="674"/>
      <c r="AP19" s="615" t="s">
        <v>252</v>
      </c>
      <c r="AQ19" s="616"/>
      <c r="AR19" s="616"/>
      <c r="AS19" s="616"/>
      <c r="AT19" s="616"/>
      <c r="AU19" s="616"/>
      <c r="AV19" s="616"/>
      <c r="AW19" s="616"/>
      <c r="AX19" s="616"/>
      <c r="AY19" s="616"/>
      <c r="AZ19" s="616"/>
      <c r="BA19" s="616"/>
      <c r="BB19" s="616"/>
      <c r="BC19" s="616"/>
      <c r="BD19" s="616"/>
      <c r="BE19" s="616"/>
      <c r="BF19" s="617"/>
      <c r="BG19" s="618" t="s">
        <v>109</v>
      </c>
      <c r="BH19" s="619"/>
      <c r="BI19" s="619"/>
      <c r="BJ19" s="619"/>
      <c r="BK19" s="619"/>
      <c r="BL19" s="619"/>
      <c r="BM19" s="619"/>
      <c r="BN19" s="620"/>
      <c r="BO19" s="671" t="s">
        <v>109</v>
      </c>
      <c r="BP19" s="671"/>
      <c r="BQ19" s="671"/>
      <c r="BR19" s="671"/>
      <c r="BS19" s="624" t="s">
        <v>109</v>
      </c>
      <c r="BT19" s="619"/>
      <c r="BU19" s="619"/>
      <c r="BV19" s="619"/>
      <c r="BW19" s="619"/>
      <c r="BX19" s="619"/>
      <c r="BY19" s="619"/>
      <c r="BZ19" s="619"/>
      <c r="CA19" s="619"/>
      <c r="CB19" s="654"/>
      <c r="CD19" s="655" t="s">
        <v>253</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x14ac:dyDescent="0.15">
      <c r="B20" s="615" t="s">
        <v>254</v>
      </c>
      <c r="C20" s="616"/>
      <c r="D20" s="616"/>
      <c r="E20" s="616"/>
      <c r="F20" s="616"/>
      <c r="G20" s="616"/>
      <c r="H20" s="616"/>
      <c r="I20" s="616"/>
      <c r="J20" s="616"/>
      <c r="K20" s="616"/>
      <c r="L20" s="616"/>
      <c r="M20" s="616"/>
      <c r="N20" s="616"/>
      <c r="O20" s="616"/>
      <c r="P20" s="616"/>
      <c r="Q20" s="617"/>
      <c r="R20" s="618">
        <v>18640556</v>
      </c>
      <c r="S20" s="619"/>
      <c r="T20" s="619"/>
      <c r="U20" s="619"/>
      <c r="V20" s="619"/>
      <c r="W20" s="619"/>
      <c r="X20" s="619"/>
      <c r="Y20" s="620"/>
      <c r="Z20" s="671">
        <v>61.8</v>
      </c>
      <c r="AA20" s="671"/>
      <c r="AB20" s="671"/>
      <c r="AC20" s="671"/>
      <c r="AD20" s="672">
        <v>17689219</v>
      </c>
      <c r="AE20" s="672"/>
      <c r="AF20" s="672"/>
      <c r="AG20" s="672"/>
      <c r="AH20" s="672"/>
      <c r="AI20" s="672"/>
      <c r="AJ20" s="672"/>
      <c r="AK20" s="672"/>
      <c r="AL20" s="641">
        <v>99.9</v>
      </c>
      <c r="AM20" s="673"/>
      <c r="AN20" s="673"/>
      <c r="AO20" s="674"/>
      <c r="AP20" s="615" t="s">
        <v>255</v>
      </c>
      <c r="AQ20" s="616"/>
      <c r="AR20" s="616"/>
      <c r="AS20" s="616"/>
      <c r="AT20" s="616"/>
      <c r="AU20" s="616"/>
      <c r="AV20" s="616"/>
      <c r="AW20" s="616"/>
      <c r="AX20" s="616"/>
      <c r="AY20" s="616"/>
      <c r="AZ20" s="616"/>
      <c r="BA20" s="616"/>
      <c r="BB20" s="616"/>
      <c r="BC20" s="616"/>
      <c r="BD20" s="616"/>
      <c r="BE20" s="616"/>
      <c r="BF20" s="617"/>
      <c r="BG20" s="618" t="s">
        <v>109</v>
      </c>
      <c r="BH20" s="619"/>
      <c r="BI20" s="619"/>
      <c r="BJ20" s="619"/>
      <c r="BK20" s="619"/>
      <c r="BL20" s="619"/>
      <c r="BM20" s="619"/>
      <c r="BN20" s="620"/>
      <c r="BO20" s="671" t="s">
        <v>109</v>
      </c>
      <c r="BP20" s="671"/>
      <c r="BQ20" s="671"/>
      <c r="BR20" s="671"/>
      <c r="BS20" s="624" t="s">
        <v>109</v>
      </c>
      <c r="BT20" s="619"/>
      <c r="BU20" s="619"/>
      <c r="BV20" s="619"/>
      <c r="BW20" s="619"/>
      <c r="BX20" s="619"/>
      <c r="BY20" s="619"/>
      <c r="BZ20" s="619"/>
      <c r="CA20" s="619"/>
      <c r="CB20" s="654"/>
      <c r="CD20" s="655" t="s">
        <v>256</v>
      </c>
      <c r="CE20" s="652"/>
      <c r="CF20" s="652"/>
      <c r="CG20" s="652"/>
      <c r="CH20" s="652"/>
      <c r="CI20" s="652"/>
      <c r="CJ20" s="652"/>
      <c r="CK20" s="652"/>
      <c r="CL20" s="652"/>
      <c r="CM20" s="652"/>
      <c r="CN20" s="652"/>
      <c r="CO20" s="652"/>
      <c r="CP20" s="652"/>
      <c r="CQ20" s="653"/>
      <c r="CR20" s="618">
        <v>28589721</v>
      </c>
      <c r="CS20" s="619"/>
      <c r="CT20" s="619"/>
      <c r="CU20" s="619"/>
      <c r="CV20" s="619"/>
      <c r="CW20" s="619"/>
      <c r="CX20" s="619"/>
      <c r="CY20" s="620"/>
      <c r="CZ20" s="671">
        <v>100</v>
      </c>
      <c r="DA20" s="671"/>
      <c r="DB20" s="671"/>
      <c r="DC20" s="671"/>
      <c r="DD20" s="624">
        <v>3000750</v>
      </c>
      <c r="DE20" s="619"/>
      <c r="DF20" s="619"/>
      <c r="DG20" s="619"/>
      <c r="DH20" s="619"/>
      <c r="DI20" s="619"/>
      <c r="DJ20" s="619"/>
      <c r="DK20" s="619"/>
      <c r="DL20" s="619"/>
      <c r="DM20" s="619"/>
      <c r="DN20" s="619"/>
      <c r="DO20" s="619"/>
      <c r="DP20" s="620"/>
      <c r="DQ20" s="624">
        <v>19424025</v>
      </c>
      <c r="DR20" s="619"/>
      <c r="DS20" s="619"/>
      <c r="DT20" s="619"/>
      <c r="DU20" s="619"/>
      <c r="DV20" s="619"/>
      <c r="DW20" s="619"/>
      <c r="DX20" s="619"/>
      <c r="DY20" s="619"/>
      <c r="DZ20" s="619"/>
      <c r="EA20" s="619"/>
      <c r="EB20" s="619"/>
      <c r="EC20" s="654"/>
    </row>
    <row r="21" spans="2:133" ht="11.25" customHeight="1" x14ac:dyDescent="0.15">
      <c r="B21" s="615" t="s">
        <v>257</v>
      </c>
      <c r="C21" s="616"/>
      <c r="D21" s="616"/>
      <c r="E21" s="616"/>
      <c r="F21" s="616"/>
      <c r="G21" s="616"/>
      <c r="H21" s="616"/>
      <c r="I21" s="616"/>
      <c r="J21" s="616"/>
      <c r="K21" s="616"/>
      <c r="L21" s="616"/>
      <c r="M21" s="616"/>
      <c r="N21" s="616"/>
      <c r="O21" s="616"/>
      <c r="P21" s="616"/>
      <c r="Q21" s="617"/>
      <c r="R21" s="618">
        <v>8732</v>
      </c>
      <c r="S21" s="619"/>
      <c r="T21" s="619"/>
      <c r="U21" s="619"/>
      <c r="V21" s="619"/>
      <c r="W21" s="619"/>
      <c r="X21" s="619"/>
      <c r="Y21" s="620"/>
      <c r="Z21" s="671">
        <v>0</v>
      </c>
      <c r="AA21" s="671"/>
      <c r="AB21" s="671"/>
      <c r="AC21" s="671"/>
      <c r="AD21" s="672">
        <v>8732</v>
      </c>
      <c r="AE21" s="672"/>
      <c r="AF21" s="672"/>
      <c r="AG21" s="672"/>
      <c r="AH21" s="672"/>
      <c r="AI21" s="672"/>
      <c r="AJ21" s="672"/>
      <c r="AK21" s="672"/>
      <c r="AL21" s="641">
        <v>0</v>
      </c>
      <c r="AM21" s="673"/>
      <c r="AN21" s="673"/>
      <c r="AO21" s="674"/>
      <c r="AP21" s="709" t="s">
        <v>258</v>
      </c>
      <c r="AQ21" s="719"/>
      <c r="AR21" s="719"/>
      <c r="AS21" s="719"/>
      <c r="AT21" s="719"/>
      <c r="AU21" s="719"/>
      <c r="AV21" s="719"/>
      <c r="AW21" s="719"/>
      <c r="AX21" s="719"/>
      <c r="AY21" s="719"/>
      <c r="AZ21" s="719"/>
      <c r="BA21" s="719"/>
      <c r="BB21" s="719"/>
      <c r="BC21" s="719"/>
      <c r="BD21" s="719"/>
      <c r="BE21" s="719"/>
      <c r="BF21" s="711"/>
      <c r="BG21" s="618" t="s">
        <v>109</v>
      </c>
      <c r="BH21" s="619"/>
      <c r="BI21" s="619"/>
      <c r="BJ21" s="619"/>
      <c r="BK21" s="619"/>
      <c r="BL21" s="619"/>
      <c r="BM21" s="619"/>
      <c r="BN21" s="620"/>
      <c r="BO21" s="671" t="s">
        <v>109</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259</v>
      </c>
      <c r="C22" s="616"/>
      <c r="D22" s="616"/>
      <c r="E22" s="616"/>
      <c r="F22" s="616"/>
      <c r="G22" s="616"/>
      <c r="H22" s="616"/>
      <c r="I22" s="616"/>
      <c r="J22" s="616"/>
      <c r="K22" s="616"/>
      <c r="L22" s="616"/>
      <c r="M22" s="616"/>
      <c r="N22" s="616"/>
      <c r="O22" s="616"/>
      <c r="P22" s="616"/>
      <c r="Q22" s="617"/>
      <c r="R22" s="618">
        <v>264859</v>
      </c>
      <c r="S22" s="619"/>
      <c r="T22" s="619"/>
      <c r="U22" s="619"/>
      <c r="V22" s="619"/>
      <c r="W22" s="619"/>
      <c r="X22" s="619"/>
      <c r="Y22" s="620"/>
      <c r="Z22" s="671">
        <v>0.9</v>
      </c>
      <c r="AA22" s="671"/>
      <c r="AB22" s="671"/>
      <c r="AC22" s="671"/>
      <c r="AD22" s="672" t="s">
        <v>109</v>
      </c>
      <c r="AE22" s="672"/>
      <c r="AF22" s="672"/>
      <c r="AG22" s="672"/>
      <c r="AH22" s="672"/>
      <c r="AI22" s="672"/>
      <c r="AJ22" s="672"/>
      <c r="AK22" s="672"/>
      <c r="AL22" s="641" t="s">
        <v>109</v>
      </c>
      <c r="AM22" s="673"/>
      <c r="AN22" s="673"/>
      <c r="AO22" s="674"/>
      <c r="AP22" s="709" t="s">
        <v>260</v>
      </c>
      <c r="AQ22" s="719"/>
      <c r="AR22" s="719"/>
      <c r="AS22" s="719"/>
      <c r="AT22" s="719"/>
      <c r="AU22" s="719"/>
      <c r="AV22" s="719"/>
      <c r="AW22" s="719"/>
      <c r="AX22" s="719"/>
      <c r="AY22" s="719"/>
      <c r="AZ22" s="719"/>
      <c r="BA22" s="719"/>
      <c r="BB22" s="719"/>
      <c r="BC22" s="719"/>
      <c r="BD22" s="719"/>
      <c r="BE22" s="719"/>
      <c r="BF22" s="711"/>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261</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262</v>
      </c>
      <c r="C23" s="616"/>
      <c r="D23" s="616"/>
      <c r="E23" s="616"/>
      <c r="F23" s="616"/>
      <c r="G23" s="616"/>
      <c r="H23" s="616"/>
      <c r="I23" s="616"/>
      <c r="J23" s="616"/>
      <c r="K23" s="616"/>
      <c r="L23" s="616"/>
      <c r="M23" s="616"/>
      <c r="N23" s="616"/>
      <c r="O23" s="616"/>
      <c r="P23" s="616"/>
      <c r="Q23" s="617"/>
      <c r="R23" s="618">
        <v>271311</v>
      </c>
      <c r="S23" s="619"/>
      <c r="T23" s="619"/>
      <c r="U23" s="619"/>
      <c r="V23" s="619"/>
      <c r="W23" s="619"/>
      <c r="X23" s="619"/>
      <c r="Y23" s="620"/>
      <c r="Z23" s="671">
        <v>0.9</v>
      </c>
      <c r="AA23" s="671"/>
      <c r="AB23" s="671"/>
      <c r="AC23" s="671"/>
      <c r="AD23" s="672">
        <v>4578</v>
      </c>
      <c r="AE23" s="672"/>
      <c r="AF23" s="672"/>
      <c r="AG23" s="672"/>
      <c r="AH23" s="672"/>
      <c r="AI23" s="672"/>
      <c r="AJ23" s="672"/>
      <c r="AK23" s="672"/>
      <c r="AL23" s="641">
        <v>0</v>
      </c>
      <c r="AM23" s="673"/>
      <c r="AN23" s="673"/>
      <c r="AO23" s="674"/>
      <c r="AP23" s="709" t="s">
        <v>263</v>
      </c>
      <c r="AQ23" s="719"/>
      <c r="AR23" s="719"/>
      <c r="AS23" s="719"/>
      <c r="AT23" s="719"/>
      <c r="AU23" s="719"/>
      <c r="AV23" s="719"/>
      <c r="AW23" s="719"/>
      <c r="AX23" s="719"/>
      <c r="AY23" s="719"/>
      <c r="AZ23" s="719"/>
      <c r="BA23" s="719"/>
      <c r="BB23" s="719"/>
      <c r="BC23" s="719"/>
      <c r="BD23" s="719"/>
      <c r="BE23" s="719"/>
      <c r="BF23" s="711"/>
      <c r="BG23" s="618" t="s">
        <v>109</v>
      </c>
      <c r="BH23" s="619"/>
      <c r="BI23" s="619"/>
      <c r="BJ23" s="619"/>
      <c r="BK23" s="619"/>
      <c r="BL23" s="619"/>
      <c r="BM23" s="619"/>
      <c r="BN23" s="620"/>
      <c r="BO23" s="671" t="s">
        <v>109</v>
      </c>
      <c r="BP23" s="671"/>
      <c r="BQ23" s="671"/>
      <c r="BR23" s="671"/>
      <c r="BS23" s="624" t="s">
        <v>109</v>
      </c>
      <c r="BT23" s="619"/>
      <c r="BU23" s="619"/>
      <c r="BV23" s="619"/>
      <c r="BW23" s="619"/>
      <c r="BX23" s="619"/>
      <c r="BY23" s="619"/>
      <c r="BZ23" s="619"/>
      <c r="CA23" s="619"/>
      <c r="CB23" s="654"/>
      <c r="CD23" s="723" t="s">
        <v>202</v>
      </c>
      <c r="CE23" s="724"/>
      <c r="CF23" s="724"/>
      <c r="CG23" s="724"/>
      <c r="CH23" s="724"/>
      <c r="CI23" s="724"/>
      <c r="CJ23" s="724"/>
      <c r="CK23" s="724"/>
      <c r="CL23" s="724"/>
      <c r="CM23" s="724"/>
      <c r="CN23" s="724"/>
      <c r="CO23" s="724"/>
      <c r="CP23" s="724"/>
      <c r="CQ23" s="725"/>
      <c r="CR23" s="723" t="s">
        <v>264</v>
      </c>
      <c r="CS23" s="724"/>
      <c r="CT23" s="724"/>
      <c r="CU23" s="724"/>
      <c r="CV23" s="724"/>
      <c r="CW23" s="724"/>
      <c r="CX23" s="724"/>
      <c r="CY23" s="725"/>
      <c r="CZ23" s="723" t="s">
        <v>265</v>
      </c>
      <c r="DA23" s="724"/>
      <c r="DB23" s="724"/>
      <c r="DC23" s="725"/>
      <c r="DD23" s="723" t="s">
        <v>266</v>
      </c>
      <c r="DE23" s="724"/>
      <c r="DF23" s="724"/>
      <c r="DG23" s="724"/>
      <c r="DH23" s="724"/>
      <c r="DI23" s="724"/>
      <c r="DJ23" s="724"/>
      <c r="DK23" s="725"/>
      <c r="DL23" s="726" t="s">
        <v>267</v>
      </c>
      <c r="DM23" s="727"/>
      <c r="DN23" s="727"/>
      <c r="DO23" s="727"/>
      <c r="DP23" s="727"/>
      <c r="DQ23" s="727"/>
      <c r="DR23" s="727"/>
      <c r="DS23" s="727"/>
      <c r="DT23" s="727"/>
      <c r="DU23" s="727"/>
      <c r="DV23" s="728"/>
      <c r="DW23" s="723" t="s">
        <v>268</v>
      </c>
      <c r="DX23" s="724"/>
      <c r="DY23" s="724"/>
      <c r="DZ23" s="724"/>
      <c r="EA23" s="724"/>
      <c r="EB23" s="724"/>
      <c r="EC23" s="725"/>
    </row>
    <row r="24" spans="2:133" ht="11.25" customHeight="1" x14ac:dyDescent="0.15">
      <c r="B24" s="615" t="s">
        <v>269</v>
      </c>
      <c r="C24" s="616"/>
      <c r="D24" s="616"/>
      <c r="E24" s="616"/>
      <c r="F24" s="616"/>
      <c r="G24" s="616"/>
      <c r="H24" s="616"/>
      <c r="I24" s="616"/>
      <c r="J24" s="616"/>
      <c r="K24" s="616"/>
      <c r="L24" s="616"/>
      <c r="M24" s="616"/>
      <c r="N24" s="616"/>
      <c r="O24" s="616"/>
      <c r="P24" s="616"/>
      <c r="Q24" s="617"/>
      <c r="R24" s="618">
        <v>99431</v>
      </c>
      <c r="S24" s="619"/>
      <c r="T24" s="619"/>
      <c r="U24" s="619"/>
      <c r="V24" s="619"/>
      <c r="W24" s="619"/>
      <c r="X24" s="619"/>
      <c r="Y24" s="620"/>
      <c r="Z24" s="671">
        <v>0.3</v>
      </c>
      <c r="AA24" s="671"/>
      <c r="AB24" s="671"/>
      <c r="AC24" s="671"/>
      <c r="AD24" s="672" t="s">
        <v>109</v>
      </c>
      <c r="AE24" s="672"/>
      <c r="AF24" s="672"/>
      <c r="AG24" s="672"/>
      <c r="AH24" s="672"/>
      <c r="AI24" s="672"/>
      <c r="AJ24" s="672"/>
      <c r="AK24" s="672"/>
      <c r="AL24" s="641" t="s">
        <v>109</v>
      </c>
      <c r="AM24" s="673"/>
      <c r="AN24" s="673"/>
      <c r="AO24" s="674"/>
      <c r="AP24" s="709" t="s">
        <v>270</v>
      </c>
      <c r="AQ24" s="719"/>
      <c r="AR24" s="719"/>
      <c r="AS24" s="719"/>
      <c r="AT24" s="719"/>
      <c r="AU24" s="719"/>
      <c r="AV24" s="719"/>
      <c r="AW24" s="719"/>
      <c r="AX24" s="719"/>
      <c r="AY24" s="719"/>
      <c r="AZ24" s="719"/>
      <c r="BA24" s="719"/>
      <c r="BB24" s="719"/>
      <c r="BC24" s="719"/>
      <c r="BD24" s="719"/>
      <c r="BE24" s="719"/>
      <c r="BF24" s="711"/>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271</v>
      </c>
      <c r="CE24" s="676"/>
      <c r="CF24" s="676"/>
      <c r="CG24" s="676"/>
      <c r="CH24" s="676"/>
      <c r="CI24" s="676"/>
      <c r="CJ24" s="676"/>
      <c r="CK24" s="676"/>
      <c r="CL24" s="676"/>
      <c r="CM24" s="676"/>
      <c r="CN24" s="676"/>
      <c r="CO24" s="676"/>
      <c r="CP24" s="676"/>
      <c r="CQ24" s="677"/>
      <c r="CR24" s="668">
        <v>15009128</v>
      </c>
      <c r="CS24" s="669"/>
      <c r="CT24" s="669"/>
      <c r="CU24" s="669"/>
      <c r="CV24" s="669"/>
      <c r="CW24" s="669"/>
      <c r="CX24" s="669"/>
      <c r="CY24" s="716"/>
      <c r="CZ24" s="720">
        <v>52.5</v>
      </c>
      <c r="DA24" s="721"/>
      <c r="DB24" s="721"/>
      <c r="DC24" s="722"/>
      <c r="DD24" s="715">
        <v>10599601</v>
      </c>
      <c r="DE24" s="669"/>
      <c r="DF24" s="669"/>
      <c r="DG24" s="669"/>
      <c r="DH24" s="669"/>
      <c r="DI24" s="669"/>
      <c r="DJ24" s="669"/>
      <c r="DK24" s="716"/>
      <c r="DL24" s="715">
        <v>10531167</v>
      </c>
      <c r="DM24" s="669"/>
      <c r="DN24" s="669"/>
      <c r="DO24" s="669"/>
      <c r="DP24" s="669"/>
      <c r="DQ24" s="669"/>
      <c r="DR24" s="669"/>
      <c r="DS24" s="669"/>
      <c r="DT24" s="669"/>
      <c r="DU24" s="669"/>
      <c r="DV24" s="716"/>
      <c r="DW24" s="717">
        <v>56.1</v>
      </c>
      <c r="DX24" s="686"/>
      <c r="DY24" s="686"/>
      <c r="DZ24" s="686"/>
      <c r="EA24" s="686"/>
      <c r="EB24" s="686"/>
      <c r="EC24" s="718"/>
    </row>
    <row r="25" spans="2:133" ht="11.25" customHeight="1" x14ac:dyDescent="0.15">
      <c r="B25" s="615" t="s">
        <v>272</v>
      </c>
      <c r="C25" s="616"/>
      <c r="D25" s="616"/>
      <c r="E25" s="616"/>
      <c r="F25" s="616"/>
      <c r="G25" s="616"/>
      <c r="H25" s="616"/>
      <c r="I25" s="616"/>
      <c r="J25" s="616"/>
      <c r="K25" s="616"/>
      <c r="L25" s="616"/>
      <c r="M25" s="616"/>
      <c r="N25" s="616"/>
      <c r="O25" s="616"/>
      <c r="P25" s="616"/>
      <c r="Q25" s="617"/>
      <c r="R25" s="618">
        <v>4331070</v>
      </c>
      <c r="S25" s="619"/>
      <c r="T25" s="619"/>
      <c r="U25" s="619"/>
      <c r="V25" s="619"/>
      <c r="W25" s="619"/>
      <c r="X25" s="619"/>
      <c r="Y25" s="620"/>
      <c r="Z25" s="671">
        <v>14.4</v>
      </c>
      <c r="AA25" s="671"/>
      <c r="AB25" s="671"/>
      <c r="AC25" s="671"/>
      <c r="AD25" s="672" t="s">
        <v>109</v>
      </c>
      <c r="AE25" s="672"/>
      <c r="AF25" s="672"/>
      <c r="AG25" s="672"/>
      <c r="AH25" s="672"/>
      <c r="AI25" s="672"/>
      <c r="AJ25" s="672"/>
      <c r="AK25" s="672"/>
      <c r="AL25" s="641" t="s">
        <v>109</v>
      </c>
      <c r="AM25" s="673"/>
      <c r="AN25" s="673"/>
      <c r="AO25" s="674"/>
      <c r="AP25" s="709" t="s">
        <v>273</v>
      </c>
      <c r="AQ25" s="719"/>
      <c r="AR25" s="719"/>
      <c r="AS25" s="719"/>
      <c r="AT25" s="719"/>
      <c r="AU25" s="719"/>
      <c r="AV25" s="719"/>
      <c r="AW25" s="719"/>
      <c r="AX25" s="719"/>
      <c r="AY25" s="719"/>
      <c r="AZ25" s="719"/>
      <c r="BA25" s="719"/>
      <c r="BB25" s="719"/>
      <c r="BC25" s="719"/>
      <c r="BD25" s="719"/>
      <c r="BE25" s="719"/>
      <c r="BF25" s="711"/>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274</v>
      </c>
      <c r="CE25" s="652"/>
      <c r="CF25" s="652"/>
      <c r="CG25" s="652"/>
      <c r="CH25" s="652"/>
      <c r="CI25" s="652"/>
      <c r="CJ25" s="652"/>
      <c r="CK25" s="652"/>
      <c r="CL25" s="652"/>
      <c r="CM25" s="652"/>
      <c r="CN25" s="652"/>
      <c r="CO25" s="652"/>
      <c r="CP25" s="652"/>
      <c r="CQ25" s="653"/>
      <c r="CR25" s="618">
        <v>4754061</v>
      </c>
      <c r="CS25" s="637"/>
      <c r="CT25" s="637"/>
      <c r="CU25" s="637"/>
      <c r="CV25" s="637"/>
      <c r="CW25" s="637"/>
      <c r="CX25" s="637"/>
      <c r="CY25" s="638"/>
      <c r="CZ25" s="621">
        <v>16.600000000000001</v>
      </c>
      <c r="DA25" s="639"/>
      <c r="DB25" s="639"/>
      <c r="DC25" s="640"/>
      <c r="DD25" s="624">
        <v>4426057</v>
      </c>
      <c r="DE25" s="637"/>
      <c r="DF25" s="637"/>
      <c r="DG25" s="637"/>
      <c r="DH25" s="637"/>
      <c r="DI25" s="637"/>
      <c r="DJ25" s="637"/>
      <c r="DK25" s="638"/>
      <c r="DL25" s="624">
        <v>4374304</v>
      </c>
      <c r="DM25" s="637"/>
      <c r="DN25" s="637"/>
      <c r="DO25" s="637"/>
      <c r="DP25" s="637"/>
      <c r="DQ25" s="637"/>
      <c r="DR25" s="637"/>
      <c r="DS25" s="637"/>
      <c r="DT25" s="637"/>
      <c r="DU25" s="637"/>
      <c r="DV25" s="638"/>
      <c r="DW25" s="641">
        <v>23.3</v>
      </c>
      <c r="DX25" s="642"/>
      <c r="DY25" s="642"/>
      <c r="DZ25" s="642"/>
      <c r="EA25" s="642"/>
      <c r="EB25" s="642"/>
      <c r="EC25" s="643"/>
    </row>
    <row r="26" spans="2:133" ht="11.25" customHeight="1" x14ac:dyDescent="0.15">
      <c r="B26" s="712" t="s">
        <v>275</v>
      </c>
      <c r="C26" s="713"/>
      <c r="D26" s="713"/>
      <c r="E26" s="713"/>
      <c r="F26" s="713"/>
      <c r="G26" s="713"/>
      <c r="H26" s="713"/>
      <c r="I26" s="713"/>
      <c r="J26" s="713"/>
      <c r="K26" s="713"/>
      <c r="L26" s="713"/>
      <c r="M26" s="713"/>
      <c r="N26" s="713"/>
      <c r="O26" s="713"/>
      <c r="P26" s="713"/>
      <c r="Q26" s="714"/>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09" t="s">
        <v>276</v>
      </c>
      <c r="AQ26" s="710"/>
      <c r="AR26" s="710"/>
      <c r="AS26" s="710"/>
      <c r="AT26" s="710"/>
      <c r="AU26" s="710"/>
      <c r="AV26" s="710"/>
      <c r="AW26" s="710"/>
      <c r="AX26" s="710"/>
      <c r="AY26" s="710"/>
      <c r="AZ26" s="710"/>
      <c r="BA26" s="710"/>
      <c r="BB26" s="710"/>
      <c r="BC26" s="710"/>
      <c r="BD26" s="710"/>
      <c r="BE26" s="710"/>
      <c r="BF26" s="711"/>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277</v>
      </c>
      <c r="CE26" s="652"/>
      <c r="CF26" s="652"/>
      <c r="CG26" s="652"/>
      <c r="CH26" s="652"/>
      <c r="CI26" s="652"/>
      <c r="CJ26" s="652"/>
      <c r="CK26" s="652"/>
      <c r="CL26" s="652"/>
      <c r="CM26" s="652"/>
      <c r="CN26" s="652"/>
      <c r="CO26" s="652"/>
      <c r="CP26" s="652"/>
      <c r="CQ26" s="653"/>
      <c r="CR26" s="618">
        <v>2657438</v>
      </c>
      <c r="CS26" s="619"/>
      <c r="CT26" s="619"/>
      <c r="CU26" s="619"/>
      <c r="CV26" s="619"/>
      <c r="CW26" s="619"/>
      <c r="CX26" s="619"/>
      <c r="CY26" s="620"/>
      <c r="CZ26" s="621">
        <v>9.3000000000000007</v>
      </c>
      <c r="DA26" s="639"/>
      <c r="DB26" s="639"/>
      <c r="DC26" s="640"/>
      <c r="DD26" s="624">
        <v>2408850</v>
      </c>
      <c r="DE26" s="619"/>
      <c r="DF26" s="619"/>
      <c r="DG26" s="619"/>
      <c r="DH26" s="619"/>
      <c r="DI26" s="619"/>
      <c r="DJ26" s="619"/>
      <c r="DK26" s="620"/>
      <c r="DL26" s="624" t="s">
        <v>208</v>
      </c>
      <c r="DM26" s="619"/>
      <c r="DN26" s="619"/>
      <c r="DO26" s="619"/>
      <c r="DP26" s="619"/>
      <c r="DQ26" s="619"/>
      <c r="DR26" s="619"/>
      <c r="DS26" s="619"/>
      <c r="DT26" s="619"/>
      <c r="DU26" s="619"/>
      <c r="DV26" s="620"/>
      <c r="DW26" s="641" t="s">
        <v>208</v>
      </c>
      <c r="DX26" s="642"/>
      <c r="DY26" s="642"/>
      <c r="DZ26" s="642"/>
      <c r="EA26" s="642"/>
      <c r="EB26" s="642"/>
      <c r="EC26" s="643"/>
    </row>
    <row r="27" spans="2:133" ht="11.25" customHeight="1" x14ac:dyDescent="0.15">
      <c r="B27" s="615" t="s">
        <v>278</v>
      </c>
      <c r="C27" s="616"/>
      <c r="D27" s="616"/>
      <c r="E27" s="616"/>
      <c r="F27" s="616"/>
      <c r="G27" s="616"/>
      <c r="H27" s="616"/>
      <c r="I27" s="616"/>
      <c r="J27" s="616"/>
      <c r="K27" s="616"/>
      <c r="L27" s="616"/>
      <c r="M27" s="616"/>
      <c r="N27" s="616"/>
      <c r="O27" s="616"/>
      <c r="P27" s="616"/>
      <c r="Q27" s="617"/>
      <c r="R27" s="618">
        <v>2139909</v>
      </c>
      <c r="S27" s="619"/>
      <c r="T27" s="619"/>
      <c r="U27" s="619"/>
      <c r="V27" s="619"/>
      <c r="W27" s="619"/>
      <c r="X27" s="619"/>
      <c r="Y27" s="620"/>
      <c r="Z27" s="671">
        <v>7.1</v>
      </c>
      <c r="AA27" s="671"/>
      <c r="AB27" s="671"/>
      <c r="AC27" s="671"/>
      <c r="AD27" s="672" t="s">
        <v>109</v>
      </c>
      <c r="AE27" s="672"/>
      <c r="AF27" s="672"/>
      <c r="AG27" s="672"/>
      <c r="AH27" s="672"/>
      <c r="AI27" s="672"/>
      <c r="AJ27" s="672"/>
      <c r="AK27" s="672"/>
      <c r="AL27" s="641" t="s">
        <v>109</v>
      </c>
      <c r="AM27" s="673"/>
      <c r="AN27" s="673"/>
      <c r="AO27" s="674"/>
      <c r="AP27" s="615" t="s">
        <v>279</v>
      </c>
      <c r="AQ27" s="616"/>
      <c r="AR27" s="616"/>
      <c r="AS27" s="616"/>
      <c r="AT27" s="616"/>
      <c r="AU27" s="616"/>
      <c r="AV27" s="616"/>
      <c r="AW27" s="616"/>
      <c r="AX27" s="616"/>
      <c r="AY27" s="616"/>
      <c r="AZ27" s="616"/>
      <c r="BA27" s="616"/>
      <c r="BB27" s="616"/>
      <c r="BC27" s="616"/>
      <c r="BD27" s="616"/>
      <c r="BE27" s="616"/>
      <c r="BF27" s="617"/>
      <c r="BG27" s="618">
        <v>5798416</v>
      </c>
      <c r="BH27" s="619"/>
      <c r="BI27" s="619"/>
      <c r="BJ27" s="619"/>
      <c r="BK27" s="619"/>
      <c r="BL27" s="619"/>
      <c r="BM27" s="619"/>
      <c r="BN27" s="620"/>
      <c r="BO27" s="671">
        <v>100</v>
      </c>
      <c r="BP27" s="671"/>
      <c r="BQ27" s="671"/>
      <c r="BR27" s="671"/>
      <c r="BS27" s="624" t="s">
        <v>109</v>
      </c>
      <c r="BT27" s="619"/>
      <c r="BU27" s="619"/>
      <c r="BV27" s="619"/>
      <c r="BW27" s="619"/>
      <c r="BX27" s="619"/>
      <c r="BY27" s="619"/>
      <c r="BZ27" s="619"/>
      <c r="CA27" s="619"/>
      <c r="CB27" s="654"/>
      <c r="CD27" s="655" t="s">
        <v>280</v>
      </c>
      <c r="CE27" s="652"/>
      <c r="CF27" s="652"/>
      <c r="CG27" s="652"/>
      <c r="CH27" s="652"/>
      <c r="CI27" s="652"/>
      <c r="CJ27" s="652"/>
      <c r="CK27" s="652"/>
      <c r="CL27" s="652"/>
      <c r="CM27" s="652"/>
      <c r="CN27" s="652"/>
      <c r="CO27" s="652"/>
      <c r="CP27" s="652"/>
      <c r="CQ27" s="653"/>
      <c r="CR27" s="618">
        <v>5848290</v>
      </c>
      <c r="CS27" s="637"/>
      <c r="CT27" s="637"/>
      <c r="CU27" s="637"/>
      <c r="CV27" s="637"/>
      <c r="CW27" s="637"/>
      <c r="CX27" s="637"/>
      <c r="CY27" s="638"/>
      <c r="CZ27" s="621">
        <v>20.5</v>
      </c>
      <c r="DA27" s="639"/>
      <c r="DB27" s="639"/>
      <c r="DC27" s="640"/>
      <c r="DD27" s="624">
        <v>1766767</v>
      </c>
      <c r="DE27" s="637"/>
      <c r="DF27" s="637"/>
      <c r="DG27" s="637"/>
      <c r="DH27" s="637"/>
      <c r="DI27" s="637"/>
      <c r="DJ27" s="637"/>
      <c r="DK27" s="638"/>
      <c r="DL27" s="624">
        <v>1750086</v>
      </c>
      <c r="DM27" s="637"/>
      <c r="DN27" s="637"/>
      <c r="DO27" s="637"/>
      <c r="DP27" s="637"/>
      <c r="DQ27" s="637"/>
      <c r="DR27" s="637"/>
      <c r="DS27" s="637"/>
      <c r="DT27" s="637"/>
      <c r="DU27" s="637"/>
      <c r="DV27" s="638"/>
      <c r="DW27" s="641">
        <v>9.3000000000000007</v>
      </c>
      <c r="DX27" s="642"/>
      <c r="DY27" s="642"/>
      <c r="DZ27" s="642"/>
      <c r="EA27" s="642"/>
      <c r="EB27" s="642"/>
      <c r="EC27" s="643"/>
    </row>
    <row r="28" spans="2:133" ht="11.25" customHeight="1" x14ac:dyDescent="0.15">
      <c r="B28" s="615" t="s">
        <v>281</v>
      </c>
      <c r="C28" s="616"/>
      <c r="D28" s="616"/>
      <c r="E28" s="616"/>
      <c r="F28" s="616"/>
      <c r="G28" s="616"/>
      <c r="H28" s="616"/>
      <c r="I28" s="616"/>
      <c r="J28" s="616"/>
      <c r="K28" s="616"/>
      <c r="L28" s="616"/>
      <c r="M28" s="616"/>
      <c r="N28" s="616"/>
      <c r="O28" s="616"/>
      <c r="P28" s="616"/>
      <c r="Q28" s="617"/>
      <c r="R28" s="618">
        <v>116088</v>
      </c>
      <c r="S28" s="619"/>
      <c r="T28" s="619"/>
      <c r="U28" s="619"/>
      <c r="V28" s="619"/>
      <c r="W28" s="619"/>
      <c r="X28" s="619"/>
      <c r="Y28" s="620"/>
      <c r="Z28" s="671">
        <v>0.4</v>
      </c>
      <c r="AA28" s="671"/>
      <c r="AB28" s="671"/>
      <c r="AC28" s="671"/>
      <c r="AD28" s="672">
        <v>11341</v>
      </c>
      <c r="AE28" s="672"/>
      <c r="AF28" s="672"/>
      <c r="AG28" s="672"/>
      <c r="AH28" s="672"/>
      <c r="AI28" s="672"/>
      <c r="AJ28" s="672"/>
      <c r="AK28" s="672"/>
      <c r="AL28" s="641">
        <v>0.1</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282</v>
      </c>
      <c r="CE28" s="652"/>
      <c r="CF28" s="652"/>
      <c r="CG28" s="652"/>
      <c r="CH28" s="652"/>
      <c r="CI28" s="652"/>
      <c r="CJ28" s="652"/>
      <c r="CK28" s="652"/>
      <c r="CL28" s="652"/>
      <c r="CM28" s="652"/>
      <c r="CN28" s="652"/>
      <c r="CO28" s="652"/>
      <c r="CP28" s="652"/>
      <c r="CQ28" s="653"/>
      <c r="CR28" s="618">
        <v>4406777</v>
      </c>
      <c r="CS28" s="619"/>
      <c r="CT28" s="619"/>
      <c r="CU28" s="619"/>
      <c r="CV28" s="619"/>
      <c r="CW28" s="619"/>
      <c r="CX28" s="619"/>
      <c r="CY28" s="620"/>
      <c r="CZ28" s="621">
        <v>15.4</v>
      </c>
      <c r="DA28" s="639"/>
      <c r="DB28" s="639"/>
      <c r="DC28" s="640"/>
      <c r="DD28" s="624">
        <v>4406777</v>
      </c>
      <c r="DE28" s="619"/>
      <c r="DF28" s="619"/>
      <c r="DG28" s="619"/>
      <c r="DH28" s="619"/>
      <c r="DI28" s="619"/>
      <c r="DJ28" s="619"/>
      <c r="DK28" s="620"/>
      <c r="DL28" s="624">
        <v>4406777</v>
      </c>
      <c r="DM28" s="619"/>
      <c r="DN28" s="619"/>
      <c r="DO28" s="619"/>
      <c r="DP28" s="619"/>
      <c r="DQ28" s="619"/>
      <c r="DR28" s="619"/>
      <c r="DS28" s="619"/>
      <c r="DT28" s="619"/>
      <c r="DU28" s="619"/>
      <c r="DV28" s="620"/>
      <c r="DW28" s="641">
        <v>23.5</v>
      </c>
      <c r="DX28" s="642"/>
      <c r="DY28" s="642"/>
      <c r="DZ28" s="642"/>
      <c r="EA28" s="642"/>
      <c r="EB28" s="642"/>
      <c r="EC28" s="643"/>
    </row>
    <row r="29" spans="2:133" ht="11.25" customHeight="1" x14ac:dyDescent="0.15">
      <c r="B29" s="615" t="s">
        <v>283</v>
      </c>
      <c r="C29" s="616"/>
      <c r="D29" s="616"/>
      <c r="E29" s="616"/>
      <c r="F29" s="616"/>
      <c r="G29" s="616"/>
      <c r="H29" s="616"/>
      <c r="I29" s="616"/>
      <c r="J29" s="616"/>
      <c r="K29" s="616"/>
      <c r="L29" s="616"/>
      <c r="M29" s="616"/>
      <c r="N29" s="616"/>
      <c r="O29" s="616"/>
      <c r="P29" s="616"/>
      <c r="Q29" s="617"/>
      <c r="R29" s="618">
        <v>18684</v>
      </c>
      <c r="S29" s="619"/>
      <c r="T29" s="619"/>
      <c r="U29" s="619"/>
      <c r="V29" s="619"/>
      <c r="W29" s="619"/>
      <c r="X29" s="619"/>
      <c r="Y29" s="620"/>
      <c r="Z29" s="671">
        <v>0.1</v>
      </c>
      <c r="AA29" s="671"/>
      <c r="AB29" s="671"/>
      <c r="AC29" s="671"/>
      <c r="AD29" s="672" t="s">
        <v>109</v>
      </c>
      <c r="AE29" s="672"/>
      <c r="AF29" s="672"/>
      <c r="AG29" s="672"/>
      <c r="AH29" s="672"/>
      <c r="AI29" s="672"/>
      <c r="AJ29" s="672"/>
      <c r="AK29" s="672"/>
      <c r="AL29" s="641" t="s">
        <v>109</v>
      </c>
      <c r="AM29" s="673"/>
      <c r="AN29" s="673"/>
      <c r="AO29" s="674"/>
      <c r="AP29" s="678" t="s">
        <v>202</v>
      </c>
      <c r="AQ29" s="679"/>
      <c r="AR29" s="679"/>
      <c r="AS29" s="679"/>
      <c r="AT29" s="679"/>
      <c r="AU29" s="679"/>
      <c r="AV29" s="679"/>
      <c r="AW29" s="679"/>
      <c r="AX29" s="679"/>
      <c r="AY29" s="679"/>
      <c r="AZ29" s="679"/>
      <c r="BA29" s="679"/>
      <c r="BB29" s="679"/>
      <c r="BC29" s="679"/>
      <c r="BD29" s="679"/>
      <c r="BE29" s="679"/>
      <c r="BF29" s="680"/>
      <c r="BG29" s="678" t="s">
        <v>284</v>
      </c>
      <c r="BH29" s="694"/>
      <c r="BI29" s="694"/>
      <c r="BJ29" s="694"/>
      <c r="BK29" s="694"/>
      <c r="BL29" s="694"/>
      <c r="BM29" s="694"/>
      <c r="BN29" s="694"/>
      <c r="BO29" s="694"/>
      <c r="BP29" s="694"/>
      <c r="BQ29" s="695"/>
      <c r="BR29" s="678" t="s">
        <v>285</v>
      </c>
      <c r="BS29" s="694"/>
      <c r="BT29" s="694"/>
      <c r="BU29" s="694"/>
      <c r="BV29" s="694"/>
      <c r="BW29" s="694"/>
      <c r="BX29" s="694"/>
      <c r="BY29" s="694"/>
      <c r="BZ29" s="694"/>
      <c r="CA29" s="694"/>
      <c r="CB29" s="695"/>
      <c r="CD29" s="688" t="s">
        <v>286</v>
      </c>
      <c r="CE29" s="689"/>
      <c r="CF29" s="655" t="s">
        <v>287</v>
      </c>
      <c r="CG29" s="652"/>
      <c r="CH29" s="652"/>
      <c r="CI29" s="652"/>
      <c r="CJ29" s="652"/>
      <c r="CK29" s="652"/>
      <c r="CL29" s="652"/>
      <c r="CM29" s="652"/>
      <c r="CN29" s="652"/>
      <c r="CO29" s="652"/>
      <c r="CP29" s="652"/>
      <c r="CQ29" s="653"/>
      <c r="CR29" s="618">
        <v>4406777</v>
      </c>
      <c r="CS29" s="637"/>
      <c r="CT29" s="637"/>
      <c r="CU29" s="637"/>
      <c r="CV29" s="637"/>
      <c r="CW29" s="637"/>
      <c r="CX29" s="637"/>
      <c r="CY29" s="638"/>
      <c r="CZ29" s="621">
        <v>15.4</v>
      </c>
      <c r="DA29" s="639"/>
      <c r="DB29" s="639"/>
      <c r="DC29" s="640"/>
      <c r="DD29" s="624">
        <v>4406777</v>
      </c>
      <c r="DE29" s="637"/>
      <c r="DF29" s="637"/>
      <c r="DG29" s="637"/>
      <c r="DH29" s="637"/>
      <c r="DI29" s="637"/>
      <c r="DJ29" s="637"/>
      <c r="DK29" s="638"/>
      <c r="DL29" s="624">
        <v>4406777</v>
      </c>
      <c r="DM29" s="637"/>
      <c r="DN29" s="637"/>
      <c r="DO29" s="637"/>
      <c r="DP29" s="637"/>
      <c r="DQ29" s="637"/>
      <c r="DR29" s="637"/>
      <c r="DS29" s="637"/>
      <c r="DT29" s="637"/>
      <c r="DU29" s="637"/>
      <c r="DV29" s="638"/>
      <c r="DW29" s="641">
        <v>23.5</v>
      </c>
      <c r="DX29" s="642"/>
      <c r="DY29" s="642"/>
      <c r="DZ29" s="642"/>
      <c r="EA29" s="642"/>
      <c r="EB29" s="642"/>
      <c r="EC29" s="643"/>
    </row>
    <row r="30" spans="2:133" ht="11.25" customHeight="1" x14ac:dyDescent="0.15">
      <c r="B30" s="615" t="s">
        <v>288</v>
      </c>
      <c r="C30" s="616"/>
      <c r="D30" s="616"/>
      <c r="E30" s="616"/>
      <c r="F30" s="616"/>
      <c r="G30" s="616"/>
      <c r="H30" s="616"/>
      <c r="I30" s="616"/>
      <c r="J30" s="616"/>
      <c r="K30" s="616"/>
      <c r="L30" s="616"/>
      <c r="M30" s="616"/>
      <c r="N30" s="616"/>
      <c r="O30" s="616"/>
      <c r="P30" s="616"/>
      <c r="Q30" s="617"/>
      <c r="R30" s="618">
        <v>321323</v>
      </c>
      <c r="S30" s="619"/>
      <c r="T30" s="619"/>
      <c r="U30" s="619"/>
      <c r="V30" s="619"/>
      <c r="W30" s="619"/>
      <c r="X30" s="619"/>
      <c r="Y30" s="620"/>
      <c r="Z30" s="671">
        <v>1.1000000000000001</v>
      </c>
      <c r="AA30" s="671"/>
      <c r="AB30" s="671"/>
      <c r="AC30" s="671"/>
      <c r="AD30" s="672" t="s">
        <v>109</v>
      </c>
      <c r="AE30" s="672"/>
      <c r="AF30" s="672"/>
      <c r="AG30" s="672"/>
      <c r="AH30" s="672"/>
      <c r="AI30" s="672"/>
      <c r="AJ30" s="672"/>
      <c r="AK30" s="672"/>
      <c r="AL30" s="641" t="s">
        <v>109</v>
      </c>
      <c r="AM30" s="673"/>
      <c r="AN30" s="673"/>
      <c r="AO30" s="674"/>
      <c r="AP30" s="696" t="s">
        <v>289</v>
      </c>
      <c r="AQ30" s="697"/>
      <c r="AR30" s="697"/>
      <c r="AS30" s="697"/>
      <c r="AT30" s="702" t="s">
        <v>290</v>
      </c>
      <c r="AU30" s="182"/>
      <c r="AV30" s="182"/>
      <c r="AW30" s="182"/>
      <c r="AX30" s="705" t="s">
        <v>168</v>
      </c>
      <c r="AY30" s="706"/>
      <c r="AZ30" s="706"/>
      <c r="BA30" s="706"/>
      <c r="BB30" s="706"/>
      <c r="BC30" s="706"/>
      <c r="BD30" s="706"/>
      <c r="BE30" s="706"/>
      <c r="BF30" s="707"/>
      <c r="BG30" s="684">
        <v>99</v>
      </c>
      <c r="BH30" s="685"/>
      <c r="BI30" s="685"/>
      <c r="BJ30" s="685"/>
      <c r="BK30" s="685"/>
      <c r="BL30" s="685"/>
      <c r="BM30" s="686">
        <v>94.2</v>
      </c>
      <c r="BN30" s="685"/>
      <c r="BO30" s="685"/>
      <c r="BP30" s="685"/>
      <c r="BQ30" s="687"/>
      <c r="BR30" s="684">
        <v>98.9</v>
      </c>
      <c r="BS30" s="685"/>
      <c r="BT30" s="685"/>
      <c r="BU30" s="685"/>
      <c r="BV30" s="685"/>
      <c r="BW30" s="685"/>
      <c r="BX30" s="686">
        <v>93.2</v>
      </c>
      <c r="BY30" s="685"/>
      <c r="BZ30" s="685"/>
      <c r="CA30" s="685"/>
      <c r="CB30" s="687"/>
      <c r="CD30" s="690"/>
      <c r="CE30" s="691"/>
      <c r="CF30" s="655" t="s">
        <v>291</v>
      </c>
      <c r="CG30" s="652"/>
      <c r="CH30" s="652"/>
      <c r="CI30" s="652"/>
      <c r="CJ30" s="652"/>
      <c r="CK30" s="652"/>
      <c r="CL30" s="652"/>
      <c r="CM30" s="652"/>
      <c r="CN30" s="652"/>
      <c r="CO30" s="652"/>
      <c r="CP30" s="652"/>
      <c r="CQ30" s="653"/>
      <c r="CR30" s="618">
        <v>4045445</v>
      </c>
      <c r="CS30" s="619"/>
      <c r="CT30" s="619"/>
      <c r="CU30" s="619"/>
      <c r="CV30" s="619"/>
      <c r="CW30" s="619"/>
      <c r="CX30" s="619"/>
      <c r="CY30" s="620"/>
      <c r="CZ30" s="621">
        <v>14.1</v>
      </c>
      <c r="DA30" s="639"/>
      <c r="DB30" s="639"/>
      <c r="DC30" s="640"/>
      <c r="DD30" s="624">
        <v>4045445</v>
      </c>
      <c r="DE30" s="619"/>
      <c r="DF30" s="619"/>
      <c r="DG30" s="619"/>
      <c r="DH30" s="619"/>
      <c r="DI30" s="619"/>
      <c r="DJ30" s="619"/>
      <c r="DK30" s="620"/>
      <c r="DL30" s="624">
        <v>4045445</v>
      </c>
      <c r="DM30" s="619"/>
      <c r="DN30" s="619"/>
      <c r="DO30" s="619"/>
      <c r="DP30" s="619"/>
      <c r="DQ30" s="619"/>
      <c r="DR30" s="619"/>
      <c r="DS30" s="619"/>
      <c r="DT30" s="619"/>
      <c r="DU30" s="619"/>
      <c r="DV30" s="620"/>
      <c r="DW30" s="641">
        <v>21.5</v>
      </c>
      <c r="DX30" s="642"/>
      <c r="DY30" s="642"/>
      <c r="DZ30" s="642"/>
      <c r="EA30" s="642"/>
      <c r="EB30" s="642"/>
      <c r="EC30" s="643"/>
    </row>
    <row r="31" spans="2:133" ht="11.25" customHeight="1" x14ac:dyDescent="0.15">
      <c r="B31" s="615" t="s">
        <v>292</v>
      </c>
      <c r="C31" s="616"/>
      <c r="D31" s="616"/>
      <c r="E31" s="616"/>
      <c r="F31" s="616"/>
      <c r="G31" s="616"/>
      <c r="H31" s="616"/>
      <c r="I31" s="616"/>
      <c r="J31" s="616"/>
      <c r="K31" s="616"/>
      <c r="L31" s="616"/>
      <c r="M31" s="616"/>
      <c r="N31" s="616"/>
      <c r="O31" s="616"/>
      <c r="P31" s="616"/>
      <c r="Q31" s="617"/>
      <c r="R31" s="618">
        <v>1015611</v>
      </c>
      <c r="S31" s="619"/>
      <c r="T31" s="619"/>
      <c r="U31" s="619"/>
      <c r="V31" s="619"/>
      <c r="W31" s="619"/>
      <c r="X31" s="619"/>
      <c r="Y31" s="620"/>
      <c r="Z31" s="671">
        <v>3.4</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293</v>
      </c>
      <c r="AV31" s="181"/>
      <c r="AW31" s="181"/>
      <c r="AX31" s="615" t="s">
        <v>294</v>
      </c>
      <c r="AY31" s="616"/>
      <c r="AZ31" s="616"/>
      <c r="BA31" s="616"/>
      <c r="BB31" s="616"/>
      <c r="BC31" s="616"/>
      <c r="BD31" s="616"/>
      <c r="BE31" s="616"/>
      <c r="BF31" s="617"/>
      <c r="BG31" s="682">
        <v>99.3</v>
      </c>
      <c r="BH31" s="637"/>
      <c r="BI31" s="637"/>
      <c r="BJ31" s="637"/>
      <c r="BK31" s="637"/>
      <c r="BL31" s="637"/>
      <c r="BM31" s="673">
        <v>95.6</v>
      </c>
      <c r="BN31" s="683"/>
      <c r="BO31" s="683"/>
      <c r="BP31" s="683"/>
      <c r="BQ31" s="647"/>
      <c r="BR31" s="682">
        <v>99.2</v>
      </c>
      <c r="BS31" s="637"/>
      <c r="BT31" s="637"/>
      <c r="BU31" s="637"/>
      <c r="BV31" s="637"/>
      <c r="BW31" s="637"/>
      <c r="BX31" s="673">
        <v>95</v>
      </c>
      <c r="BY31" s="683"/>
      <c r="BZ31" s="683"/>
      <c r="CA31" s="683"/>
      <c r="CB31" s="647"/>
      <c r="CD31" s="690"/>
      <c r="CE31" s="691"/>
      <c r="CF31" s="655" t="s">
        <v>295</v>
      </c>
      <c r="CG31" s="652"/>
      <c r="CH31" s="652"/>
      <c r="CI31" s="652"/>
      <c r="CJ31" s="652"/>
      <c r="CK31" s="652"/>
      <c r="CL31" s="652"/>
      <c r="CM31" s="652"/>
      <c r="CN31" s="652"/>
      <c r="CO31" s="652"/>
      <c r="CP31" s="652"/>
      <c r="CQ31" s="653"/>
      <c r="CR31" s="618">
        <v>361332</v>
      </c>
      <c r="CS31" s="637"/>
      <c r="CT31" s="637"/>
      <c r="CU31" s="637"/>
      <c r="CV31" s="637"/>
      <c r="CW31" s="637"/>
      <c r="CX31" s="637"/>
      <c r="CY31" s="638"/>
      <c r="CZ31" s="621">
        <v>1.3</v>
      </c>
      <c r="DA31" s="639"/>
      <c r="DB31" s="639"/>
      <c r="DC31" s="640"/>
      <c r="DD31" s="624">
        <v>361332</v>
      </c>
      <c r="DE31" s="637"/>
      <c r="DF31" s="637"/>
      <c r="DG31" s="637"/>
      <c r="DH31" s="637"/>
      <c r="DI31" s="637"/>
      <c r="DJ31" s="637"/>
      <c r="DK31" s="638"/>
      <c r="DL31" s="624">
        <v>361332</v>
      </c>
      <c r="DM31" s="637"/>
      <c r="DN31" s="637"/>
      <c r="DO31" s="637"/>
      <c r="DP31" s="637"/>
      <c r="DQ31" s="637"/>
      <c r="DR31" s="637"/>
      <c r="DS31" s="637"/>
      <c r="DT31" s="637"/>
      <c r="DU31" s="637"/>
      <c r="DV31" s="638"/>
      <c r="DW31" s="641">
        <v>1.9</v>
      </c>
      <c r="DX31" s="642"/>
      <c r="DY31" s="642"/>
      <c r="DZ31" s="642"/>
      <c r="EA31" s="642"/>
      <c r="EB31" s="642"/>
      <c r="EC31" s="643"/>
    </row>
    <row r="32" spans="2:133" ht="11.25" customHeight="1" x14ac:dyDescent="0.15">
      <c r="B32" s="615" t="s">
        <v>296</v>
      </c>
      <c r="C32" s="616"/>
      <c r="D32" s="616"/>
      <c r="E32" s="616"/>
      <c r="F32" s="616"/>
      <c r="G32" s="616"/>
      <c r="H32" s="616"/>
      <c r="I32" s="616"/>
      <c r="J32" s="616"/>
      <c r="K32" s="616"/>
      <c r="L32" s="616"/>
      <c r="M32" s="616"/>
      <c r="N32" s="616"/>
      <c r="O32" s="616"/>
      <c r="P32" s="616"/>
      <c r="Q32" s="617"/>
      <c r="R32" s="618">
        <v>497219</v>
      </c>
      <c r="S32" s="619"/>
      <c r="T32" s="619"/>
      <c r="U32" s="619"/>
      <c r="V32" s="619"/>
      <c r="W32" s="619"/>
      <c r="X32" s="619"/>
      <c r="Y32" s="620"/>
      <c r="Z32" s="671">
        <v>1.6</v>
      </c>
      <c r="AA32" s="671"/>
      <c r="AB32" s="671"/>
      <c r="AC32" s="671"/>
      <c r="AD32" s="672">
        <v>948</v>
      </c>
      <c r="AE32" s="672"/>
      <c r="AF32" s="672"/>
      <c r="AG32" s="672"/>
      <c r="AH32" s="672"/>
      <c r="AI32" s="672"/>
      <c r="AJ32" s="672"/>
      <c r="AK32" s="672"/>
      <c r="AL32" s="641">
        <v>0</v>
      </c>
      <c r="AM32" s="673"/>
      <c r="AN32" s="673"/>
      <c r="AO32" s="674"/>
      <c r="AP32" s="700"/>
      <c r="AQ32" s="701"/>
      <c r="AR32" s="701"/>
      <c r="AS32" s="701"/>
      <c r="AT32" s="704"/>
      <c r="AU32" s="183"/>
      <c r="AV32" s="183"/>
      <c r="AW32" s="183"/>
      <c r="AX32" s="599" t="s">
        <v>297</v>
      </c>
      <c r="AY32" s="600"/>
      <c r="AZ32" s="600"/>
      <c r="BA32" s="600"/>
      <c r="BB32" s="600"/>
      <c r="BC32" s="600"/>
      <c r="BD32" s="600"/>
      <c r="BE32" s="600"/>
      <c r="BF32" s="601"/>
      <c r="BG32" s="681">
        <v>98.7</v>
      </c>
      <c r="BH32" s="603"/>
      <c r="BI32" s="603"/>
      <c r="BJ32" s="603"/>
      <c r="BK32" s="603"/>
      <c r="BL32" s="603"/>
      <c r="BM32" s="666">
        <v>92.4</v>
      </c>
      <c r="BN32" s="603"/>
      <c r="BO32" s="603"/>
      <c r="BP32" s="603"/>
      <c r="BQ32" s="660"/>
      <c r="BR32" s="681">
        <v>98.6</v>
      </c>
      <c r="BS32" s="603"/>
      <c r="BT32" s="603"/>
      <c r="BU32" s="603"/>
      <c r="BV32" s="603"/>
      <c r="BW32" s="603"/>
      <c r="BX32" s="666">
        <v>91.2</v>
      </c>
      <c r="BY32" s="603"/>
      <c r="BZ32" s="603"/>
      <c r="CA32" s="603"/>
      <c r="CB32" s="660"/>
      <c r="CD32" s="692"/>
      <c r="CE32" s="693"/>
      <c r="CF32" s="655" t="s">
        <v>298</v>
      </c>
      <c r="CG32" s="652"/>
      <c r="CH32" s="652"/>
      <c r="CI32" s="652"/>
      <c r="CJ32" s="652"/>
      <c r="CK32" s="652"/>
      <c r="CL32" s="652"/>
      <c r="CM32" s="652"/>
      <c r="CN32" s="652"/>
      <c r="CO32" s="652"/>
      <c r="CP32" s="652"/>
      <c r="CQ32" s="653"/>
      <c r="CR32" s="618" t="s">
        <v>109</v>
      </c>
      <c r="CS32" s="619"/>
      <c r="CT32" s="619"/>
      <c r="CU32" s="619"/>
      <c r="CV32" s="619"/>
      <c r="CW32" s="619"/>
      <c r="CX32" s="619"/>
      <c r="CY32" s="620"/>
      <c r="CZ32" s="621" t="s">
        <v>109</v>
      </c>
      <c r="DA32" s="639"/>
      <c r="DB32" s="639"/>
      <c r="DC32" s="640"/>
      <c r="DD32" s="624" t="s">
        <v>109</v>
      </c>
      <c r="DE32" s="619"/>
      <c r="DF32" s="619"/>
      <c r="DG32" s="619"/>
      <c r="DH32" s="619"/>
      <c r="DI32" s="619"/>
      <c r="DJ32" s="619"/>
      <c r="DK32" s="620"/>
      <c r="DL32" s="624" t="s">
        <v>109</v>
      </c>
      <c r="DM32" s="619"/>
      <c r="DN32" s="619"/>
      <c r="DO32" s="619"/>
      <c r="DP32" s="619"/>
      <c r="DQ32" s="619"/>
      <c r="DR32" s="619"/>
      <c r="DS32" s="619"/>
      <c r="DT32" s="619"/>
      <c r="DU32" s="619"/>
      <c r="DV32" s="620"/>
      <c r="DW32" s="641" t="s">
        <v>109</v>
      </c>
      <c r="DX32" s="642"/>
      <c r="DY32" s="642"/>
      <c r="DZ32" s="642"/>
      <c r="EA32" s="642"/>
      <c r="EB32" s="642"/>
      <c r="EC32" s="643"/>
    </row>
    <row r="33" spans="2:133" ht="11.25" customHeight="1" x14ac:dyDescent="0.15">
      <c r="B33" s="615" t="s">
        <v>299</v>
      </c>
      <c r="C33" s="616"/>
      <c r="D33" s="616"/>
      <c r="E33" s="616"/>
      <c r="F33" s="616"/>
      <c r="G33" s="616"/>
      <c r="H33" s="616"/>
      <c r="I33" s="616"/>
      <c r="J33" s="616"/>
      <c r="K33" s="616"/>
      <c r="L33" s="616"/>
      <c r="M33" s="616"/>
      <c r="N33" s="616"/>
      <c r="O33" s="616"/>
      <c r="P33" s="616"/>
      <c r="Q33" s="617"/>
      <c r="R33" s="618">
        <v>2446100</v>
      </c>
      <c r="S33" s="619"/>
      <c r="T33" s="619"/>
      <c r="U33" s="619"/>
      <c r="V33" s="619"/>
      <c r="W33" s="619"/>
      <c r="X33" s="619"/>
      <c r="Y33" s="620"/>
      <c r="Z33" s="671">
        <v>8.1</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300</v>
      </c>
      <c r="CE33" s="652"/>
      <c r="CF33" s="652"/>
      <c r="CG33" s="652"/>
      <c r="CH33" s="652"/>
      <c r="CI33" s="652"/>
      <c r="CJ33" s="652"/>
      <c r="CK33" s="652"/>
      <c r="CL33" s="652"/>
      <c r="CM33" s="652"/>
      <c r="CN33" s="652"/>
      <c r="CO33" s="652"/>
      <c r="CP33" s="652"/>
      <c r="CQ33" s="653"/>
      <c r="CR33" s="618">
        <v>10224482</v>
      </c>
      <c r="CS33" s="637"/>
      <c r="CT33" s="637"/>
      <c r="CU33" s="637"/>
      <c r="CV33" s="637"/>
      <c r="CW33" s="637"/>
      <c r="CX33" s="637"/>
      <c r="CY33" s="638"/>
      <c r="CZ33" s="621">
        <v>35.799999999999997</v>
      </c>
      <c r="DA33" s="639"/>
      <c r="DB33" s="639"/>
      <c r="DC33" s="640"/>
      <c r="DD33" s="624">
        <v>8336692</v>
      </c>
      <c r="DE33" s="637"/>
      <c r="DF33" s="637"/>
      <c r="DG33" s="637"/>
      <c r="DH33" s="637"/>
      <c r="DI33" s="637"/>
      <c r="DJ33" s="637"/>
      <c r="DK33" s="638"/>
      <c r="DL33" s="624">
        <v>6274413</v>
      </c>
      <c r="DM33" s="637"/>
      <c r="DN33" s="637"/>
      <c r="DO33" s="637"/>
      <c r="DP33" s="637"/>
      <c r="DQ33" s="637"/>
      <c r="DR33" s="637"/>
      <c r="DS33" s="637"/>
      <c r="DT33" s="637"/>
      <c r="DU33" s="637"/>
      <c r="DV33" s="638"/>
      <c r="DW33" s="641">
        <v>33.4</v>
      </c>
      <c r="DX33" s="642"/>
      <c r="DY33" s="642"/>
      <c r="DZ33" s="642"/>
      <c r="EA33" s="642"/>
      <c r="EB33" s="642"/>
      <c r="EC33" s="643"/>
    </row>
    <row r="34" spans="2:133" ht="11.25" customHeight="1" x14ac:dyDescent="0.15">
      <c r="B34" s="615" t="s">
        <v>301</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302</v>
      </c>
      <c r="AR34" s="679"/>
      <c r="AS34" s="679"/>
      <c r="AT34" s="679"/>
      <c r="AU34" s="679"/>
      <c r="AV34" s="679"/>
      <c r="AW34" s="679"/>
      <c r="AX34" s="679"/>
      <c r="AY34" s="679"/>
      <c r="AZ34" s="679"/>
      <c r="BA34" s="679"/>
      <c r="BB34" s="679"/>
      <c r="BC34" s="679"/>
      <c r="BD34" s="679"/>
      <c r="BE34" s="679"/>
      <c r="BF34" s="680"/>
      <c r="BG34" s="678" t="s">
        <v>303</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304</v>
      </c>
      <c r="CE34" s="652"/>
      <c r="CF34" s="652"/>
      <c r="CG34" s="652"/>
      <c r="CH34" s="652"/>
      <c r="CI34" s="652"/>
      <c r="CJ34" s="652"/>
      <c r="CK34" s="652"/>
      <c r="CL34" s="652"/>
      <c r="CM34" s="652"/>
      <c r="CN34" s="652"/>
      <c r="CO34" s="652"/>
      <c r="CP34" s="652"/>
      <c r="CQ34" s="653"/>
      <c r="CR34" s="618">
        <v>2624725</v>
      </c>
      <c r="CS34" s="619"/>
      <c r="CT34" s="619"/>
      <c r="CU34" s="619"/>
      <c r="CV34" s="619"/>
      <c r="CW34" s="619"/>
      <c r="CX34" s="619"/>
      <c r="CY34" s="620"/>
      <c r="CZ34" s="621">
        <v>9.1999999999999993</v>
      </c>
      <c r="DA34" s="639"/>
      <c r="DB34" s="639"/>
      <c r="DC34" s="640"/>
      <c r="DD34" s="624">
        <v>1800553</v>
      </c>
      <c r="DE34" s="619"/>
      <c r="DF34" s="619"/>
      <c r="DG34" s="619"/>
      <c r="DH34" s="619"/>
      <c r="DI34" s="619"/>
      <c r="DJ34" s="619"/>
      <c r="DK34" s="620"/>
      <c r="DL34" s="624">
        <v>1552730</v>
      </c>
      <c r="DM34" s="619"/>
      <c r="DN34" s="619"/>
      <c r="DO34" s="619"/>
      <c r="DP34" s="619"/>
      <c r="DQ34" s="619"/>
      <c r="DR34" s="619"/>
      <c r="DS34" s="619"/>
      <c r="DT34" s="619"/>
      <c r="DU34" s="619"/>
      <c r="DV34" s="620"/>
      <c r="DW34" s="641">
        <v>8.3000000000000007</v>
      </c>
      <c r="DX34" s="642"/>
      <c r="DY34" s="642"/>
      <c r="DZ34" s="642"/>
      <c r="EA34" s="642"/>
      <c r="EB34" s="642"/>
      <c r="EC34" s="643"/>
    </row>
    <row r="35" spans="2:133" ht="11.25" customHeight="1" x14ac:dyDescent="0.15">
      <c r="B35" s="615" t="s">
        <v>305</v>
      </c>
      <c r="C35" s="616"/>
      <c r="D35" s="616"/>
      <c r="E35" s="616"/>
      <c r="F35" s="616"/>
      <c r="G35" s="616"/>
      <c r="H35" s="616"/>
      <c r="I35" s="616"/>
      <c r="J35" s="616"/>
      <c r="K35" s="616"/>
      <c r="L35" s="616"/>
      <c r="M35" s="616"/>
      <c r="N35" s="616"/>
      <c r="O35" s="616"/>
      <c r="P35" s="616"/>
      <c r="Q35" s="617"/>
      <c r="R35" s="618">
        <v>1065900</v>
      </c>
      <c r="S35" s="619"/>
      <c r="T35" s="619"/>
      <c r="U35" s="619"/>
      <c r="V35" s="619"/>
      <c r="W35" s="619"/>
      <c r="X35" s="619"/>
      <c r="Y35" s="620"/>
      <c r="Z35" s="671">
        <v>3.5</v>
      </c>
      <c r="AA35" s="671"/>
      <c r="AB35" s="671"/>
      <c r="AC35" s="671"/>
      <c r="AD35" s="672" t="s">
        <v>109</v>
      </c>
      <c r="AE35" s="672"/>
      <c r="AF35" s="672"/>
      <c r="AG35" s="672"/>
      <c r="AH35" s="672"/>
      <c r="AI35" s="672"/>
      <c r="AJ35" s="672"/>
      <c r="AK35" s="672"/>
      <c r="AL35" s="641" t="s">
        <v>109</v>
      </c>
      <c r="AM35" s="673"/>
      <c r="AN35" s="673"/>
      <c r="AO35" s="674"/>
      <c r="AP35" s="186"/>
      <c r="AQ35" s="675" t="s">
        <v>306</v>
      </c>
      <c r="AR35" s="676"/>
      <c r="AS35" s="676"/>
      <c r="AT35" s="676"/>
      <c r="AU35" s="676"/>
      <c r="AV35" s="676"/>
      <c r="AW35" s="676"/>
      <c r="AX35" s="676"/>
      <c r="AY35" s="677"/>
      <c r="AZ35" s="668">
        <v>3809283</v>
      </c>
      <c r="BA35" s="669"/>
      <c r="BB35" s="669"/>
      <c r="BC35" s="669"/>
      <c r="BD35" s="669"/>
      <c r="BE35" s="669"/>
      <c r="BF35" s="670"/>
      <c r="BG35" s="675" t="s">
        <v>307</v>
      </c>
      <c r="BH35" s="676"/>
      <c r="BI35" s="676"/>
      <c r="BJ35" s="676"/>
      <c r="BK35" s="676"/>
      <c r="BL35" s="676"/>
      <c r="BM35" s="676"/>
      <c r="BN35" s="676"/>
      <c r="BO35" s="676"/>
      <c r="BP35" s="676"/>
      <c r="BQ35" s="676"/>
      <c r="BR35" s="676"/>
      <c r="BS35" s="676"/>
      <c r="BT35" s="676"/>
      <c r="BU35" s="677"/>
      <c r="BV35" s="668">
        <v>104232</v>
      </c>
      <c r="BW35" s="669"/>
      <c r="BX35" s="669"/>
      <c r="BY35" s="669"/>
      <c r="BZ35" s="669"/>
      <c r="CA35" s="669"/>
      <c r="CB35" s="670"/>
      <c r="CD35" s="655" t="s">
        <v>308</v>
      </c>
      <c r="CE35" s="652"/>
      <c r="CF35" s="652"/>
      <c r="CG35" s="652"/>
      <c r="CH35" s="652"/>
      <c r="CI35" s="652"/>
      <c r="CJ35" s="652"/>
      <c r="CK35" s="652"/>
      <c r="CL35" s="652"/>
      <c r="CM35" s="652"/>
      <c r="CN35" s="652"/>
      <c r="CO35" s="652"/>
      <c r="CP35" s="652"/>
      <c r="CQ35" s="653"/>
      <c r="CR35" s="618">
        <v>503730</v>
      </c>
      <c r="CS35" s="637"/>
      <c r="CT35" s="637"/>
      <c r="CU35" s="637"/>
      <c r="CV35" s="637"/>
      <c r="CW35" s="637"/>
      <c r="CX35" s="637"/>
      <c r="CY35" s="638"/>
      <c r="CZ35" s="621">
        <v>1.8</v>
      </c>
      <c r="DA35" s="639"/>
      <c r="DB35" s="639"/>
      <c r="DC35" s="640"/>
      <c r="DD35" s="624">
        <v>448582</v>
      </c>
      <c r="DE35" s="637"/>
      <c r="DF35" s="637"/>
      <c r="DG35" s="637"/>
      <c r="DH35" s="637"/>
      <c r="DI35" s="637"/>
      <c r="DJ35" s="637"/>
      <c r="DK35" s="638"/>
      <c r="DL35" s="624">
        <v>448582</v>
      </c>
      <c r="DM35" s="637"/>
      <c r="DN35" s="637"/>
      <c r="DO35" s="637"/>
      <c r="DP35" s="637"/>
      <c r="DQ35" s="637"/>
      <c r="DR35" s="637"/>
      <c r="DS35" s="637"/>
      <c r="DT35" s="637"/>
      <c r="DU35" s="637"/>
      <c r="DV35" s="638"/>
      <c r="DW35" s="641">
        <v>2.4</v>
      </c>
      <c r="DX35" s="642"/>
      <c r="DY35" s="642"/>
      <c r="DZ35" s="642"/>
      <c r="EA35" s="642"/>
      <c r="EB35" s="642"/>
      <c r="EC35" s="643"/>
    </row>
    <row r="36" spans="2:133" ht="11.25" customHeight="1" x14ac:dyDescent="0.15">
      <c r="B36" s="599" t="s">
        <v>309</v>
      </c>
      <c r="C36" s="600"/>
      <c r="D36" s="600"/>
      <c r="E36" s="600"/>
      <c r="F36" s="600"/>
      <c r="G36" s="600"/>
      <c r="H36" s="600"/>
      <c r="I36" s="600"/>
      <c r="J36" s="600"/>
      <c r="K36" s="600"/>
      <c r="L36" s="600"/>
      <c r="M36" s="600"/>
      <c r="N36" s="600"/>
      <c r="O36" s="600"/>
      <c r="P36" s="600"/>
      <c r="Q36" s="601"/>
      <c r="R36" s="602">
        <v>30170893</v>
      </c>
      <c r="S36" s="659"/>
      <c r="T36" s="659"/>
      <c r="U36" s="659"/>
      <c r="V36" s="659"/>
      <c r="W36" s="659"/>
      <c r="X36" s="659"/>
      <c r="Y36" s="662"/>
      <c r="Z36" s="663">
        <v>100</v>
      </c>
      <c r="AA36" s="663"/>
      <c r="AB36" s="663"/>
      <c r="AC36" s="663"/>
      <c r="AD36" s="664">
        <v>17714818</v>
      </c>
      <c r="AE36" s="664"/>
      <c r="AF36" s="664"/>
      <c r="AG36" s="664"/>
      <c r="AH36" s="664"/>
      <c r="AI36" s="664"/>
      <c r="AJ36" s="664"/>
      <c r="AK36" s="664"/>
      <c r="AL36" s="665">
        <v>100</v>
      </c>
      <c r="AM36" s="666"/>
      <c r="AN36" s="666"/>
      <c r="AO36" s="667"/>
      <c r="AQ36" s="644" t="s">
        <v>310</v>
      </c>
      <c r="AR36" s="645"/>
      <c r="AS36" s="645"/>
      <c r="AT36" s="645"/>
      <c r="AU36" s="645"/>
      <c r="AV36" s="645"/>
      <c r="AW36" s="645"/>
      <c r="AX36" s="645"/>
      <c r="AY36" s="646"/>
      <c r="AZ36" s="618">
        <v>651106</v>
      </c>
      <c r="BA36" s="619"/>
      <c r="BB36" s="619"/>
      <c r="BC36" s="619"/>
      <c r="BD36" s="637"/>
      <c r="BE36" s="637"/>
      <c r="BF36" s="647"/>
      <c r="BG36" s="655" t="s">
        <v>311</v>
      </c>
      <c r="BH36" s="652"/>
      <c r="BI36" s="652"/>
      <c r="BJ36" s="652"/>
      <c r="BK36" s="652"/>
      <c r="BL36" s="652"/>
      <c r="BM36" s="652"/>
      <c r="BN36" s="652"/>
      <c r="BO36" s="652"/>
      <c r="BP36" s="652"/>
      <c r="BQ36" s="652"/>
      <c r="BR36" s="652"/>
      <c r="BS36" s="652"/>
      <c r="BT36" s="652"/>
      <c r="BU36" s="653"/>
      <c r="BV36" s="618">
        <v>-87712</v>
      </c>
      <c r="BW36" s="619"/>
      <c r="BX36" s="619"/>
      <c r="BY36" s="619"/>
      <c r="BZ36" s="619"/>
      <c r="CA36" s="619"/>
      <c r="CB36" s="654"/>
      <c r="CD36" s="655" t="s">
        <v>312</v>
      </c>
      <c r="CE36" s="652"/>
      <c r="CF36" s="652"/>
      <c r="CG36" s="652"/>
      <c r="CH36" s="652"/>
      <c r="CI36" s="652"/>
      <c r="CJ36" s="652"/>
      <c r="CK36" s="652"/>
      <c r="CL36" s="652"/>
      <c r="CM36" s="652"/>
      <c r="CN36" s="652"/>
      <c r="CO36" s="652"/>
      <c r="CP36" s="652"/>
      <c r="CQ36" s="653"/>
      <c r="CR36" s="618">
        <v>3475984</v>
      </c>
      <c r="CS36" s="619"/>
      <c r="CT36" s="619"/>
      <c r="CU36" s="619"/>
      <c r="CV36" s="619"/>
      <c r="CW36" s="619"/>
      <c r="CX36" s="619"/>
      <c r="CY36" s="620"/>
      <c r="CZ36" s="621">
        <v>12.2</v>
      </c>
      <c r="DA36" s="639"/>
      <c r="DB36" s="639"/>
      <c r="DC36" s="640"/>
      <c r="DD36" s="624">
        <v>3125146</v>
      </c>
      <c r="DE36" s="619"/>
      <c r="DF36" s="619"/>
      <c r="DG36" s="619"/>
      <c r="DH36" s="619"/>
      <c r="DI36" s="619"/>
      <c r="DJ36" s="619"/>
      <c r="DK36" s="620"/>
      <c r="DL36" s="624">
        <v>2124450</v>
      </c>
      <c r="DM36" s="619"/>
      <c r="DN36" s="619"/>
      <c r="DO36" s="619"/>
      <c r="DP36" s="619"/>
      <c r="DQ36" s="619"/>
      <c r="DR36" s="619"/>
      <c r="DS36" s="619"/>
      <c r="DT36" s="619"/>
      <c r="DU36" s="619"/>
      <c r="DV36" s="620"/>
      <c r="DW36" s="641">
        <v>11.3</v>
      </c>
      <c r="DX36" s="642"/>
      <c r="DY36" s="642"/>
      <c r="DZ36" s="642"/>
      <c r="EA36" s="642"/>
      <c r="EB36" s="642"/>
      <c r="EC36" s="643"/>
    </row>
    <row r="37" spans="2:133" ht="11.25" customHeight="1" x14ac:dyDescent="0.15">
      <c r="AQ37" s="644" t="s">
        <v>313</v>
      </c>
      <c r="AR37" s="645"/>
      <c r="AS37" s="645"/>
      <c r="AT37" s="645"/>
      <c r="AU37" s="645"/>
      <c r="AV37" s="645"/>
      <c r="AW37" s="645"/>
      <c r="AX37" s="645"/>
      <c r="AY37" s="646"/>
      <c r="AZ37" s="618">
        <v>305736</v>
      </c>
      <c r="BA37" s="619"/>
      <c r="BB37" s="619"/>
      <c r="BC37" s="619"/>
      <c r="BD37" s="637"/>
      <c r="BE37" s="637"/>
      <c r="BF37" s="647"/>
      <c r="BG37" s="655" t="s">
        <v>314</v>
      </c>
      <c r="BH37" s="652"/>
      <c r="BI37" s="652"/>
      <c r="BJ37" s="652"/>
      <c r="BK37" s="652"/>
      <c r="BL37" s="652"/>
      <c r="BM37" s="652"/>
      <c r="BN37" s="652"/>
      <c r="BO37" s="652"/>
      <c r="BP37" s="652"/>
      <c r="BQ37" s="652"/>
      <c r="BR37" s="652"/>
      <c r="BS37" s="652"/>
      <c r="BT37" s="652"/>
      <c r="BU37" s="653"/>
      <c r="BV37" s="618">
        <v>9587</v>
      </c>
      <c r="BW37" s="619"/>
      <c r="BX37" s="619"/>
      <c r="BY37" s="619"/>
      <c r="BZ37" s="619"/>
      <c r="CA37" s="619"/>
      <c r="CB37" s="654"/>
      <c r="CD37" s="655" t="s">
        <v>315</v>
      </c>
      <c r="CE37" s="652"/>
      <c r="CF37" s="652"/>
      <c r="CG37" s="652"/>
      <c r="CH37" s="652"/>
      <c r="CI37" s="652"/>
      <c r="CJ37" s="652"/>
      <c r="CK37" s="652"/>
      <c r="CL37" s="652"/>
      <c r="CM37" s="652"/>
      <c r="CN37" s="652"/>
      <c r="CO37" s="652"/>
      <c r="CP37" s="652"/>
      <c r="CQ37" s="653"/>
      <c r="CR37" s="618">
        <v>1380443</v>
      </c>
      <c r="CS37" s="637"/>
      <c r="CT37" s="637"/>
      <c r="CU37" s="637"/>
      <c r="CV37" s="637"/>
      <c r="CW37" s="637"/>
      <c r="CX37" s="637"/>
      <c r="CY37" s="638"/>
      <c r="CZ37" s="621">
        <v>4.8</v>
      </c>
      <c r="DA37" s="639"/>
      <c r="DB37" s="639"/>
      <c r="DC37" s="640"/>
      <c r="DD37" s="624">
        <v>1380443</v>
      </c>
      <c r="DE37" s="637"/>
      <c r="DF37" s="637"/>
      <c r="DG37" s="637"/>
      <c r="DH37" s="637"/>
      <c r="DI37" s="637"/>
      <c r="DJ37" s="637"/>
      <c r="DK37" s="638"/>
      <c r="DL37" s="624">
        <v>1105993</v>
      </c>
      <c r="DM37" s="637"/>
      <c r="DN37" s="637"/>
      <c r="DO37" s="637"/>
      <c r="DP37" s="637"/>
      <c r="DQ37" s="637"/>
      <c r="DR37" s="637"/>
      <c r="DS37" s="637"/>
      <c r="DT37" s="637"/>
      <c r="DU37" s="637"/>
      <c r="DV37" s="638"/>
      <c r="DW37" s="641">
        <v>5.9</v>
      </c>
      <c r="DX37" s="642"/>
      <c r="DY37" s="642"/>
      <c r="DZ37" s="642"/>
      <c r="EA37" s="642"/>
      <c r="EB37" s="642"/>
      <c r="EC37" s="643"/>
    </row>
    <row r="38" spans="2:133" ht="11.25" customHeight="1" x14ac:dyDescent="0.15">
      <c r="AQ38" s="644" t="s">
        <v>316</v>
      </c>
      <c r="AR38" s="645"/>
      <c r="AS38" s="645"/>
      <c r="AT38" s="645"/>
      <c r="AU38" s="645"/>
      <c r="AV38" s="645"/>
      <c r="AW38" s="645"/>
      <c r="AX38" s="645"/>
      <c r="AY38" s="646"/>
      <c r="AZ38" s="618">
        <v>162502</v>
      </c>
      <c r="BA38" s="619"/>
      <c r="BB38" s="619"/>
      <c r="BC38" s="619"/>
      <c r="BD38" s="637"/>
      <c r="BE38" s="637"/>
      <c r="BF38" s="647"/>
      <c r="BG38" s="655" t="s">
        <v>317</v>
      </c>
      <c r="BH38" s="652"/>
      <c r="BI38" s="652"/>
      <c r="BJ38" s="652"/>
      <c r="BK38" s="652"/>
      <c r="BL38" s="652"/>
      <c r="BM38" s="652"/>
      <c r="BN38" s="652"/>
      <c r="BO38" s="652"/>
      <c r="BP38" s="652"/>
      <c r="BQ38" s="652"/>
      <c r="BR38" s="652"/>
      <c r="BS38" s="652"/>
      <c r="BT38" s="652"/>
      <c r="BU38" s="653"/>
      <c r="BV38" s="618">
        <v>17551</v>
      </c>
      <c r="BW38" s="619"/>
      <c r="BX38" s="619"/>
      <c r="BY38" s="619"/>
      <c r="BZ38" s="619"/>
      <c r="CA38" s="619"/>
      <c r="CB38" s="654"/>
      <c r="CD38" s="655" t="s">
        <v>318</v>
      </c>
      <c r="CE38" s="652"/>
      <c r="CF38" s="652"/>
      <c r="CG38" s="652"/>
      <c r="CH38" s="652"/>
      <c r="CI38" s="652"/>
      <c r="CJ38" s="652"/>
      <c r="CK38" s="652"/>
      <c r="CL38" s="652"/>
      <c r="CM38" s="652"/>
      <c r="CN38" s="652"/>
      <c r="CO38" s="652"/>
      <c r="CP38" s="652"/>
      <c r="CQ38" s="653"/>
      <c r="CR38" s="618">
        <v>2689939</v>
      </c>
      <c r="CS38" s="619"/>
      <c r="CT38" s="619"/>
      <c r="CU38" s="619"/>
      <c r="CV38" s="619"/>
      <c r="CW38" s="619"/>
      <c r="CX38" s="619"/>
      <c r="CY38" s="620"/>
      <c r="CZ38" s="621">
        <v>9.4</v>
      </c>
      <c r="DA38" s="639"/>
      <c r="DB38" s="639"/>
      <c r="DC38" s="640"/>
      <c r="DD38" s="624">
        <v>2171863</v>
      </c>
      <c r="DE38" s="619"/>
      <c r="DF38" s="619"/>
      <c r="DG38" s="619"/>
      <c r="DH38" s="619"/>
      <c r="DI38" s="619"/>
      <c r="DJ38" s="619"/>
      <c r="DK38" s="620"/>
      <c r="DL38" s="624">
        <v>1988945</v>
      </c>
      <c r="DM38" s="619"/>
      <c r="DN38" s="619"/>
      <c r="DO38" s="619"/>
      <c r="DP38" s="619"/>
      <c r="DQ38" s="619"/>
      <c r="DR38" s="619"/>
      <c r="DS38" s="619"/>
      <c r="DT38" s="619"/>
      <c r="DU38" s="619"/>
      <c r="DV38" s="620"/>
      <c r="DW38" s="641">
        <v>10.6</v>
      </c>
      <c r="DX38" s="642"/>
      <c r="DY38" s="642"/>
      <c r="DZ38" s="642"/>
      <c r="EA38" s="642"/>
      <c r="EB38" s="642"/>
      <c r="EC38" s="643"/>
    </row>
    <row r="39" spans="2:133" ht="11.25" customHeight="1" x14ac:dyDescent="0.15">
      <c r="AQ39" s="644" t="s">
        <v>319</v>
      </c>
      <c r="AR39" s="645"/>
      <c r="AS39" s="645"/>
      <c r="AT39" s="645"/>
      <c r="AU39" s="645"/>
      <c r="AV39" s="645"/>
      <c r="AW39" s="645"/>
      <c r="AX39" s="645"/>
      <c r="AY39" s="646"/>
      <c r="AZ39" s="618">
        <v>94603</v>
      </c>
      <c r="BA39" s="619"/>
      <c r="BB39" s="619"/>
      <c r="BC39" s="619"/>
      <c r="BD39" s="637"/>
      <c r="BE39" s="637"/>
      <c r="BF39" s="647"/>
      <c r="BG39" s="648" t="s">
        <v>320</v>
      </c>
      <c r="BH39" s="649"/>
      <c r="BI39" s="649"/>
      <c r="BJ39" s="649"/>
      <c r="BK39" s="649"/>
      <c r="BL39" s="187"/>
      <c r="BM39" s="652" t="s">
        <v>321</v>
      </c>
      <c r="BN39" s="652"/>
      <c r="BO39" s="652"/>
      <c r="BP39" s="652"/>
      <c r="BQ39" s="652"/>
      <c r="BR39" s="652"/>
      <c r="BS39" s="652"/>
      <c r="BT39" s="652"/>
      <c r="BU39" s="653"/>
      <c r="BV39" s="618">
        <v>103</v>
      </c>
      <c r="BW39" s="619"/>
      <c r="BX39" s="619"/>
      <c r="BY39" s="619"/>
      <c r="BZ39" s="619"/>
      <c r="CA39" s="619"/>
      <c r="CB39" s="654"/>
      <c r="CD39" s="655" t="s">
        <v>322</v>
      </c>
      <c r="CE39" s="652"/>
      <c r="CF39" s="652"/>
      <c r="CG39" s="652"/>
      <c r="CH39" s="652"/>
      <c r="CI39" s="652"/>
      <c r="CJ39" s="652"/>
      <c r="CK39" s="652"/>
      <c r="CL39" s="652"/>
      <c r="CM39" s="652"/>
      <c r="CN39" s="652"/>
      <c r="CO39" s="652"/>
      <c r="CP39" s="652"/>
      <c r="CQ39" s="653"/>
      <c r="CR39" s="618">
        <v>756738</v>
      </c>
      <c r="CS39" s="637"/>
      <c r="CT39" s="637"/>
      <c r="CU39" s="637"/>
      <c r="CV39" s="637"/>
      <c r="CW39" s="637"/>
      <c r="CX39" s="637"/>
      <c r="CY39" s="638"/>
      <c r="CZ39" s="621">
        <v>2.6</v>
      </c>
      <c r="DA39" s="639"/>
      <c r="DB39" s="639"/>
      <c r="DC39" s="640"/>
      <c r="DD39" s="624">
        <v>630842</v>
      </c>
      <c r="DE39" s="637"/>
      <c r="DF39" s="637"/>
      <c r="DG39" s="637"/>
      <c r="DH39" s="637"/>
      <c r="DI39" s="637"/>
      <c r="DJ39" s="637"/>
      <c r="DK39" s="638"/>
      <c r="DL39" s="624" t="s">
        <v>109</v>
      </c>
      <c r="DM39" s="637"/>
      <c r="DN39" s="637"/>
      <c r="DO39" s="637"/>
      <c r="DP39" s="637"/>
      <c r="DQ39" s="637"/>
      <c r="DR39" s="637"/>
      <c r="DS39" s="637"/>
      <c r="DT39" s="637"/>
      <c r="DU39" s="637"/>
      <c r="DV39" s="638"/>
      <c r="DW39" s="641" t="s">
        <v>109</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323</v>
      </c>
      <c r="AR40" s="645"/>
      <c r="AS40" s="645"/>
      <c r="AT40" s="645"/>
      <c r="AU40" s="645"/>
      <c r="AV40" s="645"/>
      <c r="AW40" s="645"/>
      <c r="AX40" s="645"/>
      <c r="AY40" s="646"/>
      <c r="AZ40" s="618">
        <v>667487</v>
      </c>
      <c r="BA40" s="619"/>
      <c r="BB40" s="619"/>
      <c r="BC40" s="619"/>
      <c r="BD40" s="637"/>
      <c r="BE40" s="637"/>
      <c r="BF40" s="647"/>
      <c r="BG40" s="648"/>
      <c r="BH40" s="649"/>
      <c r="BI40" s="649"/>
      <c r="BJ40" s="649"/>
      <c r="BK40" s="649"/>
      <c r="BL40" s="187"/>
      <c r="BM40" s="652" t="s">
        <v>324</v>
      </c>
      <c r="BN40" s="652"/>
      <c r="BO40" s="652"/>
      <c r="BP40" s="652"/>
      <c r="BQ40" s="652"/>
      <c r="BR40" s="652"/>
      <c r="BS40" s="652"/>
      <c r="BT40" s="652"/>
      <c r="BU40" s="653"/>
      <c r="BV40" s="618">
        <v>140</v>
      </c>
      <c r="BW40" s="619"/>
      <c r="BX40" s="619"/>
      <c r="BY40" s="619"/>
      <c r="BZ40" s="619"/>
      <c r="CA40" s="619"/>
      <c r="CB40" s="654"/>
      <c r="CD40" s="655" t="s">
        <v>325</v>
      </c>
      <c r="CE40" s="652"/>
      <c r="CF40" s="652"/>
      <c r="CG40" s="652"/>
      <c r="CH40" s="652"/>
      <c r="CI40" s="652"/>
      <c r="CJ40" s="652"/>
      <c r="CK40" s="652"/>
      <c r="CL40" s="652"/>
      <c r="CM40" s="652"/>
      <c r="CN40" s="652"/>
      <c r="CO40" s="652"/>
      <c r="CP40" s="652"/>
      <c r="CQ40" s="653"/>
      <c r="CR40" s="618">
        <v>173366</v>
      </c>
      <c r="CS40" s="619"/>
      <c r="CT40" s="619"/>
      <c r="CU40" s="619"/>
      <c r="CV40" s="619"/>
      <c r="CW40" s="619"/>
      <c r="CX40" s="619"/>
      <c r="CY40" s="620"/>
      <c r="CZ40" s="621">
        <v>0.6</v>
      </c>
      <c r="DA40" s="639"/>
      <c r="DB40" s="639"/>
      <c r="DC40" s="640"/>
      <c r="DD40" s="624">
        <v>159706</v>
      </c>
      <c r="DE40" s="619"/>
      <c r="DF40" s="619"/>
      <c r="DG40" s="619"/>
      <c r="DH40" s="619"/>
      <c r="DI40" s="619"/>
      <c r="DJ40" s="619"/>
      <c r="DK40" s="620"/>
      <c r="DL40" s="624">
        <v>159706</v>
      </c>
      <c r="DM40" s="619"/>
      <c r="DN40" s="619"/>
      <c r="DO40" s="619"/>
      <c r="DP40" s="619"/>
      <c r="DQ40" s="619"/>
      <c r="DR40" s="619"/>
      <c r="DS40" s="619"/>
      <c r="DT40" s="619"/>
      <c r="DU40" s="619"/>
      <c r="DV40" s="620"/>
      <c r="DW40" s="641">
        <v>0.9</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326</v>
      </c>
      <c r="AR41" s="657"/>
      <c r="AS41" s="657"/>
      <c r="AT41" s="657"/>
      <c r="AU41" s="657"/>
      <c r="AV41" s="657"/>
      <c r="AW41" s="657"/>
      <c r="AX41" s="657"/>
      <c r="AY41" s="658"/>
      <c r="AZ41" s="602">
        <v>1927849</v>
      </c>
      <c r="BA41" s="659"/>
      <c r="BB41" s="659"/>
      <c r="BC41" s="659"/>
      <c r="BD41" s="603"/>
      <c r="BE41" s="603"/>
      <c r="BF41" s="660"/>
      <c r="BG41" s="650"/>
      <c r="BH41" s="651"/>
      <c r="BI41" s="651"/>
      <c r="BJ41" s="651"/>
      <c r="BK41" s="651"/>
      <c r="BL41" s="189"/>
      <c r="BM41" s="657" t="s">
        <v>327</v>
      </c>
      <c r="BN41" s="657"/>
      <c r="BO41" s="657"/>
      <c r="BP41" s="657"/>
      <c r="BQ41" s="657"/>
      <c r="BR41" s="657"/>
      <c r="BS41" s="657"/>
      <c r="BT41" s="657"/>
      <c r="BU41" s="658"/>
      <c r="BV41" s="602">
        <v>338</v>
      </c>
      <c r="BW41" s="659"/>
      <c r="BX41" s="659"/>
      <c r="BY41" s="659"/>
      <c r="BZ41" s="659"/>
      <c r="CA41" s="659"/>
      <c r="CB41" s="661"/>
      <c r="CD41" s="655" t="s">
        <v>328</v>
      </c>
      <c r="CE41" s="652"/>
      <c r="CF41" s="652"/>
      <c r="CG41" s="652"/>
      <c r="CH41" s="652"/>
      <c r="CI41" s="652"/>
      <c r="CJ41" s="652"/>
      <c r="CK41" s="652"/>
      <c r="CL41" s="652"/>
      <c r="CM41" s="652"/>
      <c r="CN41" s="652"/>
      <c r="CO41" s="652"/>
      <c r="CP41" s="652"/>
      <c r="CQ41" s="653"/>
      <c r="CR41" s="618" t="s">
        <v>208</v>
      </c>
      <c r="CS41" s="637"/>
      <c r="CT41" s="637"/>
      <c r="CU41" s="637"/>
      <c r="CV41" s="637"/>
      <c r="CW41" s="637"/>
      <c r="CX41" s="637"/>
      <c r="CY41" s="638"/>
      <c r="CZ41" s="621" t="s">
        <v>208</v>
      </c>
      <c r="DA41" s="639"/>
      <c r="DB41" s="639"/>
      <c r="DC41" s="640"/>
      <c r="DD41" s="624" t="s">
        <v>208</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330</v>
      </c>
      <c r="CE42" s="616"/>
      <c r="CF42" s="616"/>
      <c r="CG42" s="616"/>
      <c r="CH42" s="616"/>
      <c r="CI42" s="616"/>
      <c r="CJ42" s="616"/>
      <c r="CK42" s="616"/>
      <c r="CL42" s="616"/>
      <c r="CM42" s="616"/>
      <c r="CN42" s="616"/>
      <c r="CO42" s="616"/>
      <c r="CP42" s="616"/>
      <c r="CQ42" s="617"/>
      <c r="CR42" s="618">
        <v>3356111</v>
      </c>
      <c r="CS42" s="619"/>
      <c r="CT42" s="619"/>
      <c r="CU42" s="619"/>
      <c r="CV42" s="619"/>
      <c r="CW42" s="619"/>
      <c r="CX42" s="619"/>
      <c r="CY42" s="620"/>
      <c r="CZ42" s="621">
        <v>11.7</v>
      </c>
      <c r="DA42" s="622"/>
      <c r="DB42" s="622"/>
      <c r="DC42" s="623"/>
      <c r="DD42" s="624">
        <v>487732</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332</v>
      </c>
      <c r="CE43" s="616"/>
      <c r="CF43" s="616"/>
      <c r="CG43" s="616"/>
      <c r="CH43" s="616"/>
      <c r="CI43" s="616"/>
      <c r="CJ43" s="616"/>
      <c r="CK43" s="616"/>
      <c r="CL43" s="616"/>
      <c r="CM43" s="616"/>
      <c r="CN43" s="616"/>
      <c r="CO43" s="616"/>
      <c r="CP43" s="616"/>
      <c r="CQ43" s="617"/>
      <c r="CR43" s="618">
        <v>29370</v>
      </c>
      <c r="CS43" s="637"/>
      <c r="CT43" s="637"/>
      <c r="CU43" s="637"/>
      <c r="CV43" s="637"/>
      <c r="CW43" s="637"/>
      <c r="CX43" s="637"/>
      <c r="CY43" s="638"/>
      <c r="CZ43" s="621">
        <v>0.1</v>
      </c>
      <c r="DA43" s="639"/>
      <c r="DB43" s="639"/>
      <c r="DC43" s="640"/>
      <c r="DD43" s="624">
        <v>29370</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333</v>
      </c>
      <c r="CD44" s="631" t="s">
        <v>286</v>
      </c>
      <c r="CE44" s="632"/>
      <c r="CF44" s="615" t="s">
        <v>334</v>
      </c>
      <c r="CG44" s="616"/>
      <c r="CH44" s="616"/>
      <c r="CI44" s="616"/>
      <c r="CJ44" s="616"/>
      <c r="CK44" s="616"/>
      <c r="CL44" s="616"/>
      <c r="CM44" s="616"/>
      <c r="CN44" s="616"/>
      <c r="CO44" s="616"/>
      <c r="CP44" s="616"/>
      <c r="CQ44" s="617"/>
      <c r="CR44" s="618">
        <v>3000750</v>
      </c>
      <c r="CS44" s="619"/>
      <c r="CT44" s="619"/>
      <c r="CU44" s="619"/>
      <c r="CV44" s="619"/>
      <c r="CW44" s="619"/>
      <c r="CX44" s="619"/>
      <c r="CY44" s="620"/>
      <c r="CZ44" s="621">
        <v>10.5</v>
      </c>
      <c r="DA44" s="622"/>
      <c r="DB44" s="622"/>
      <c r="DC44" s="623"/>
      <c r="DD44" s="624">
        <v>313666</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335</v>
      </c>
      <c r="CG45" s="616"/>
      <c r="CH45" s="616"/>
      <c r="CI45" s="616"/>
      <c r="CJ45" s="616"/>
      <c r="CK45" s="616"/>
      <c r="CL45" s="616"/>
      <c r="CM45" s="616"/>
      <c r="CN45" s="616"/>
      <c r="CO45" s="616"/>
      <c r="CP45" s="616"/>
      <c r="CQ45" s="617"/>
      <c r="CR45" s="618">
        <v>2649744</v>
      </c>
      <c r="CS45" s="637"/>
      <c r="CT45" s="637"/>
      <c r="CU45" s="637"/>
      <c r="CV45" s="637"/>
      <c r="CW45" s="637"/>
      <c r="CX45" s="637"/>
      <c r="CY45" s="638"/>
      <c r="CZ45" s="621">
        <v>9.3000000000000007</v>
      </c>
      <c r="DA45" s="639"/>
      <c r="DB45" s="639"/>
      <c r="DC45" s="640"/>
      <c r="DD45" s="624">
        <v>138947</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336</v>
      </c>
      <c r="CG46" s="616"/>
      <c r="CH46" s="616"/>
      <c r="CI46" s="616"/>
      <c r="CJ46" s="616"/>
      <c r="CK46" s="616"/>
      <c r="CL46" s="616"/>
      <c r="CM46" s="616"/>
      <c r="CN46" s="616"/>
      <c r="CO46" s="616"/>
      <c r="CP46" s="616"/>
      <c r="CQ46" s="617"/>
      <c r="CR46" s="618">
        <v>311966</v>
      </c>
      <c r="CS46" s="619"/>
      <c r="CT46" s="619"/>
      <c r="CU46" s="619"/>
      <c r="CV46" s="619"/>
      <c r="CW46" s="619"/>
      <c r="CX46" s="619"/>
      <c r="CY46" s="620"/>
      <c r="CZ46" s="621">
        <v>1.1000000000000001</v>
      </c>
      <c r="DA46" s="622"/>
      <c r="DB46" s="622"/>
      <c r="DC46" s="623"/>
      <c r="DD46" s="624">
        <v>156819</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337</v>
      </c>
      <c r="CG47" s="616"/>
      <c r="CH47" s="616"/>
      <c r="CI47" s="616"/>
      <c r="CJ47" s="616"/>
      <c r="CK47" s="616"/>
      <c r="CL47" s="616"/>
      <c r="CM47" s="616"/>
      <c r="CN47" s="616"/>
      <c r="CO47" s="616"/>
      <c r="CP47" s="616"/>
      <c r="CQ47" s="617"/>
      <c r="CR47" s="618">
        <v>355361</v>
      </c>
      <c r="CS47" s="637"/>
      <c r="CT47" s="637"/>
      <c r="CU47" s="637"/>
      <c r="CV47" s="637"/>
      <c r="CW47" s="637"/>
      <c r="CX47" s="637"/>
      <c r="CY47" s="638"/>
      <c r="CZ47" s="621">
        <v>1.2</v>
      </c>
      <c r="DA47" s="639"/>
      <c r="DB47" s="639"/>
      <c r="DC47" s="640"/>
      <c r="DD47" s="624">
        <v>174066</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338</v>
      </c>
      <c r="CG48" s="616"/>
      <c r="CH48" s="616"/>
      <c r="CI48" s="616"/>
      <c r="CJ48" s="616"/>
      <c r="CK48" s="616"/>
      <c r="CL48" s="616"/>
      <c r="CM48" s="616"/>
      <c r="CN48" s="616"/>
      <c r="CO48" s="616"/>
      <c r="CP48" s="616"/>
      <c r="CQ48" s="617"/>
      <c r="CR48" s="618" t="s">
        <v>109</v>
      </c>
      <c r="CS48" s="619"/>
      <c r="CT48" s="619"/>
      <c r="CU48" s="619"/>
      <c r="CV48" s="619"/>
      <c r="CW48" s="619"/>
      <c r="CX48" s="619"/>
      <c r="CY48" s="620"/>
      <c r="CZ48" s="621" t="s">
        <v>109</v>
      </c>
      <c r="DA48" s="622"/>
      <c r="DB48" s="622"/>
      <c r="DC48" s="623"/>
      <c r="DD48" s="624" t="s">
        <v>109</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339</v>
      </c>
      <c r="CE49" s="600"/>
      <c r="CF49" s="600"/>
      <c r="CG49" s="600"/>
      <c r="CH49" s="600"/>
      <c r="CI49" s="600"/>
      <c r="CJ49" s="600"/>
      <c r="CK49" s="600"/>
      <c r="CL49" s="600"/>
      <c r="CM49" s="600"/>
      <c r="CN49" s="600"/>
      <c r="CO49" s="600"/>
      <c r="CP49" s="600"/>
      <c r="CQ49" s="601"/>
      <c r="CR49" s="602">
        <v>28589721</v>
      </c>
      <c r="CS49" s="603"/>
      <c r="CT49" s="603"/>
      <c r="CU49" s="603"/>
      <c r="CV49" s="603"/>
      <c r="CW49" s="603"/>
      <c r="CX49" s="603"/>
      <c r="CY49" s="604"/>
      <c r="CZ49" s="605">
        <v>100</v>
      </c>
      <c r="DA49" s="606"/>
      <c r="DB49" s="606"/>
      <c r="DC49" s="607"/>
      <c r="DD49" s="608">
        <v>19424025</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40" zoomScaleNormal="40"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341</v>
      </c>
      <c r="DK2" s="1137"/>
      <c r="DL2" s="1137"/>
      <c r="DM2" s="1137"/>
      <c r="DN2" s="1137"/>
      <c r="DO2" s="1138"/>
      <c r="DP2" s="200"/>
      <c r="DQ2" s="1136" t="s">
        <v>342</v>
      </c>
      <c r="DR2" s="1137"/>
      <c r="DS2" s="1137"/>
      <c r="DT2" s="1137"/>
      <c r="DU2" s="1137"/>
      <c r="DV2" s="1137"/>
      <c r="DW2" s="1137"/>
      <c r="DX2" s="1137"/>
      <c r="DY2" s="1137"/>
      <c r="DZ2" s="113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89" t="s">
        <v>343</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1" t="s">
        <v>345</v>
      </c>
      <c r="B5" s="1022"/>
      <c r="C5" s="1022"/>
      <c r="D5" s="1022"/>
      <c r="E5" s="1022"/>
      <c r="F5" s="1022"/>
      <c r="G5" s="1022"/>
      <c r="H5" s="1022"/>
      <c r="I5" s="1022"/>
      <c r="J5" s="1022"/>
      <c r="K5" s="1022"/>
      <c r="L5" s="1022"/>
      <c r="M5" s="1022"/>
      <c r="N5" s="1022"/>
      <c r="O5" s="1022"/>
      <c r="P5" s="1023"/>
      <c r="Q5" s="1027" t="s">
        <v>346</v>
      </c>
      <c r="R5" s="1028"/>
      <c r="S5" s="1028"/>
      <c r="T5" s="1028"/>
      <c r="U5" s="1029"/>
      <c r="V5" s="1027" t="s">
        <v>347</v>
      </c>
      <c r="W5" s="1028"/>
      <c r="X5" s="1028"/>
      <c r="Y5" s="1028"/>
      <c r="Z5" s="1029"/>
      <c r="AA5" s="1027" t="s">
        <v>348</v>
      </c>
      <c r="AB5" s="1028"/>
      <c r="AC5" s="1028"/>
      <c r="AD5" s="1028"/>
      <c r="AE5" s="1028"/>
      <c r="AF5" s="1139" t="s">
        <v>349</v>
      </c>
      <c r="AG5" s="1028"/>
      <c r="AH5" s="1028"/>
      <c r="AI5" s="1028"/>
      <c r="AJ5" s="1043"/>
      <c r="AK5" s="1028" t="s">
        <v>350</v>
      </c>
      <c r="AL5" s="1028"/>
      <c r="AM5" s="1028"/>
      <c r="AN5" s="1028"/>
      <c r="AO5" s="1029"/>
      <c r="AP5" s="1027" t="s">
        <v>351</v>
      </c>
      <c r="AQ5" s="1028"/>
      <c r="AR5" s="1028"/>
      <c r="AS5" s="1028"/>
      <c r="AT5" s="1029"/>
      <c r="AU5" s="1027" t="s">
        <v>352</v>
      </c>
      <c r="AV5" s="1028"/>
      <c r="AW5" s="1028"/>
      <c r="AX5" s="1028"/>
      <c r="AY5" s="1043"/>
      <c r="AZ5" s="207"/>
      <c r="BA5" s="207"/>
      <c r="BB5" s="207"/>
      <c r="BC5" s="207"/>
      <c r="BD5" s="207"/>
      <c r="BE5" s="208"/>
      <c r="BF5" s="208"/>
      <c r="BG5" s="208"/>
      <c r="BH5" s="208"/>
      <c r="BI5" s="208"/>
      <c r="BJ5" s="208"/>
      <c r="BK5" s="208"/>
      <c r="BL5" s="208"/>
      <c r="BM5" s="208"/>
      <c r="BN5" s="208"/>
      <c r="BO5" s="208"/>
      <c r="BP5" s="208"/>
      <c r="BQ5" s="1021" t="s">
        <v>353</v>
      </c>
      <c r="BR5" s="1022"/>
      <c r="BS5" s="1022"/>
      <c r="BT5" s="1022"/>
      <c r="BU5" s="1022"/>
      <c r="BV5" s="1022"/>
      <c r="BW5" s="1022"/>
      <c r="BX5" s="1022"/>
      <c r="BY5" s="1022"/>
      <c r="BZ5" s="1022"/>
      <c r="CA5" s="1022"/>
      <c r="CB5" s="1022"/>
      <c r="CC5" s="1022"/>
      <c r="CD5" s="1022"/>
      <c r="CE5" s="1022"/>
      <c r="CF5" s="1022"/>
      <c r="CG5" s="1023"/>
      <c r="CH5" s="1027" t="s">
        <v>354</v>
      </c>
      <c r="CI5" s="1028"/>
      <c r="CJ5" s="1028"/>
      <c r="CK5" s="1028"/>
      <c r="CL5" s="1029"/>
      <c r="CM5" s="1027" t="s">
        <v>355</v>
      </c>
      <c r="CN5" s="1028"/>
      <c r="CO5" s="1028"/>
      <c r="CP5" s="1028"/>
      <c r="CQ5" s="1029"/>
      <c r="CR5" s="1027" t="s">
        <v>356</v>
      </c>
      <c r="CS5" s="1028"/>
      <c r="CT5" s="1028"/>
      <c r="CU5" s="1028"/>
      <c r="CV5" s="1029"/>
      <c r="CW5" s="1027" t="s">
        <v>357</v>
      </c>
      <c r="CX5" s="1028"/>
      <c r="CY5" s="1028"/>
      <c r="CZ5" s="1028"/>
      <c r="DA5" s="1029"/>
      <c r="DB5" s="1027" t="s">
        <v>358</v>
      </c>
      <c r="DC5" s="1028"/>
      <c r="DD5" s="1028"/>
      <c r="DE5" s="1028"/>
      <c r="DF5" s="1029"/>
      <c r="DG5" s="1124" t="s">
        <v>359</v>
      </c>
      <c r="DH5" s="1125"/>
      <c r="DI5" s="1125"/>
      <c r="DJ5" s="1125"/>
      <c r="DK5" s="1126"/>
      <c r="DL5" s="1124" t="s">
        <v>360</v>
      </c>
      <c r="DM5" s="1125"/>
      <c r="DN5" s="1125"/>
      <c r="DO5" s="1125"/>
      <c r="DP5" s="1126"/>
      <c r="DQ5" s="1027" t="s">
        <v>361</v>
      </c>
      <c r="DR5" s="1028"/>
      <c r="DS5" s="1028"/>
      <c r="DT5" s="1028"/>
      <c r="DU5" s="1029"/>
      <c r="DV5" s="1027" t="s">
        <v>352</v>
      </c>
      <c r="DW5" s="1028"/>
      <c r="DX5" s="1028"/>
      <c r="DY5" s="1028"/>
      <c r="DZ5" s="1043"/>
      <c r="EA5" s="205"/>
    </row>
    <row r="6" spans="1:131" s="206" customFormat="1" ht="26.25" customHeight="1" thickBot="1" x14ac:dyDescent="0.2">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x14ac:dyDescent="0.15">
      <c r="A7" s="209">
        <v>1</v>
      </c>
      <c r="B7" s="1076" t="s">
        <v>362</v>
      </c>
      <c r="C7" s="1077"/>
      <c r="D7" s="1077"/>
      <c r="E7" s="1077"/>
      <c r="F7" s="1077"/>
      <c r="G7" s="1077"/>
      <c r="H7" s="1077"/>
      <c r="I7" s="1077"/>
      <c r="J7" s="1077"/>
      <c r="K7" s="1077"/>
      <c r="L7" s="1077"/>
      <c r="M7" s="1077"/>
      <c r="N7" s="1077"/>
      <c r="O7" s="1077"/>
      <c r="P7" s="1078"/>
      <c r="Q7" s="1130">
        <v>30148</v>
      </c>
      <c r="R7" s="1131"/>
      <c r="S7" s="1131"/>
      <c r="T7" s="1131"/>
      <c r="U7" s="1131"/>
      <c r="V7" s="1131">
        <v>28571</v>
      </c>
      <c r="W7" s="1131"/>
      <c r="X7" s="1131"/>
      <c r="Y7" s="1131"/>
      <c r="Z7" s="1131"/>
      <c r="AA7" s="1131">
        <v>1577</v>
      </c>
      <c r="AB7" s="1131"/>
      <c r="AC7" s="1131"/>
      <c r="AD7" s="1131"/>
      <c r="AE7" s="1132"/>
      <c r="AF7" s="1133">
        <v>1458</v>
      </c>
      <c r="AG7" s="1134"/>
      <c r="AH7" s="1134"/>
      <c r="AI7" s="1134"/>
      <c r="AJ7" s="1135"/>
      <c r="AK7" s="1117">
        <v>321</v>
      </c>
      <c r="AL7" s="1118"/>
      <c r="AM7" s="1118"/>
      <c r="AN7" s="1118"/>
      <c r="AO7" s="1118"/>
      <c r="AP7" s="1118">
        <v>31772</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549</v>
      </c>
      <c r="BT7" s="1122"/>
      <c r="BU7" s="1122"/>
      <c r="BV7" s="1122"/>
      <c r="BW7" s="1122"/>
      <c r="BX7" s="1122"/>
      <c r="BY7" s="1122"/>
      <c r="BZ7" s="1122"/>
      <c r="CA7" s="1122"/>
      <c r="CB7" s="1122"/>
      <c r="CC7" s="1122"/>
      <c r="CD7" s="1122"/>
      <c r="CE7" s="1122"/>
      <c r="CF7" s="1122"/>
      <c r="CG7" s="1123"/>
      <c r="CH7" s="1114">
        <v>0</v>
      </c>
      <c r="CI7" s="1115"/>
      <c r="CJ7" s="1115"/>
      <c r="CK7" s="1115"/>
      <c r="CL7" s="1116"/>
      <c r="CM7" s="1114">
        <v>6</v>
      </c>
      <c r="CN7" s="1115"/>
      <c r="CO7" s="1115"/>
      <c r="CP7" s="1115"/>
      <c r="CQ7" s="1116"/>
      <c r="CR7" s="1114">
        <v>5</v>
      </c>
      <c r="CS7" s="1115"/>
      <c r="CT7" s="1115"/>
      <c r="CU7" s="1115"/>
      <c r="CV7" s="1116"/>
      <c r="CW7" s="1114" t="s">
        <v>554</v>
      </c>
      <c r="CX7" s="1115"/>
      <c r="CY7" s="1115"/>
      <c r="CZ7" s="1115"/>
      <c r="DA7" s="1116"/>
      <c r="DB7" s="1114" t="s">
        <v>554</v>
      </c>
      <c r="DC7" s="1115"/>
      <c r="DD7" s="1115"/>
      <c r="DE7" s="1115"/>
      <c r="DF7" s="1116"/>
      <c r="DG7" s="1114" t="s">
        <v>554</v>
      </c>
      <c r="DH7" s="1115"/>
      <c r="DI7" s="1115"/>
      <c r="DJ7" s="1115"/>
      <c r="DK7" s="1116"/>
      <c r="DL7" s="1114" t="s">
        <v>554</v>
      </c>
      <c r="DM7" s="1115"/>
      <c r="DN7" s="1115"/>
      <c r="DO7" s="1115"/>
      <c r="DP7" s="1116"/>
      <c r="DQ7" s="1114" t="s">
        <v>558</v>
      </c>
      <c r="DR7" s="1115"/>
      <c r="DS7" s="1115"/>
      <c r="DT7" s="1115"/>
      <c r="DU7" s="1116"/>
      <c r="DV7" s="1141"/>
      <c r="DW7" s="1142"/>
      <c r="DX7" s="1142"/>
      <c r="DY7" s="1142"/>
      <c r="DZ7" s="1143"/>
      <c r="EA7" s="205"/>
    </row>
    <row r="8" spans="1:131" s="206" customFormat="1" ht="26.25" customHeight="1" x14ac:dyDescent="0.15">
      <c r="A8" s="212">
        <v>2</v>
      </c>
      <c r="B8" s="1063" t="s">
        <v>363</v>
      </c>
      <c r="C8" s="1064"/>
      <c r="D8" s="1064"/>
      <c r="E8" s="1064"/>
      <c r="F8" s="1064"/>
      <c r="G8" s="1064"/>
      <c r="H8" s="1064"/>
      <c r="I8" s="1064"/>
      <c r="J8" s="1064"/>
      <c r="K8" s="1064"/>
      <c r="L8" s="1064"/>
      <c r="M8" s="1064"/>
      <c r="N8" s="1064"/>
      <c r="O8" s="1064"/>
      <c r="P8" s="1065"/>
      <c r="Q8" s="1069">
        <v>23</v>
      </c>
      <c r="R8" s="1070"/>
      <c r="S8" s="1070"/>
      <c r="T8" s="1070"/>
      <c r="U8" s="1070"/>
      <c r="V8" s="1070">
        <v>19</v>
      </c>
      <c r="W8" s="1070"/>
      <c r="X8" s="1070"/>
      <c r="Y8" s="1070"/>
      <c r="Z8" s="1070"/>
      <c r="AA8" s="1070">
        <v>4</v>
      </c>
      <c r="AB8" s="1070"/>
      <c r="AC8" s="1070"/>
      <c r="AD8" s="1070"/>
      <c r="AE8" s="1071"/>
      <c r="AF8" s="1045">
        <v>4</v>
      </c>
      <c r="AG8" s="1046"/>
      <c r="AH8" s="1046"/>
      <c r="AI8" s="1046"/>
      <c r="AJ8" s="1047"/>
      <c r="AK8" s="1112">
        <v>0</v>
      </c>
      <c r="AL8" s="1113"/>
      <c r="AM8" s="1113"/>
      <c r="AN8" s="1113"/>
      <c r="AO8" s="1113"/>
      <c r="AP8" s="1113" t="s">
        <v>536</v>
      </c>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t="s">
        <v>550</v>
      </c>
      <c r="BT8" s="1041"/>
      <c r="BU8" s="1041"/>
      <c r="BV8" s="1041"/>
      <c r="BW8" s="1041"/>
      <c r="BX8" s="1041"/>
      <c r="BY8" s="1041"/>
      <c r="BZ8" s="1041"/>
      <c r="CA8" s="1041"/>
      <c r="CB8" s="1041"/>
      <c r="CC8" s="1041"/>
      <c r="CD8" s="1041"/>
      <c r="CE8" s="1041"/>
      <c r="CF8" s="1041"/>
      <c r="CG8" s="1042"/>
      <c r="CH8" s="1015">
        <v>-2</v>
      </c>
      <c r="CI8" s="1016"/>
      <c r="CJ8" s="1016"/>
      <c r="CK8" s="1016"/>
      <c r="CL8" s="1017"/>
      <c r="CM8" s="1015">
        <v>7</v>
      </c>
      <c r="CN8" s="1016"/>
      <c r="CO8" s="1016"/>
      <c r="CP8" s="1016"/>
      <c r="CQ8" s="1017"/>
      <c r="CR8" s="1015">
        <v>10</v>
      </c>
      <c r="CS8" s="1016"/>
      <c r="CT8" s="1016"/>
      <c r="CU8" s="1016"/>
      <c r="CV8" s="1017"/>
      <c r="CW8" s="1015" t="s">
        <v>554</v>
      </c>
      <c r="CX8" s="1016"/>
      <c r="CY8" s="1016"/>
      <c r="CZ8" s="1016"/>
      <c r="DA8" s="1017"/>
      <c r="DB8" s="1015" t="s">
        <v>554</v>
      </c>
      <c r="DC8" s="1016"/>
      <c r="DD8" s="1016"/>
      <c r="DE8" s="1016"/>
      <c r="DF8" s="1017"/>
      <c r="DG8" s="1015" t="s">
        <v>554</v>
      </c>
      <c r="DH8" s="1016"/>
      <c r="DI8" s="1016"/>
      <c r="DJ8" s="1016"/>
      <c r="DK8" s="1017"/>
      <c r="DL8" s="1015" t="s">
        <v>555</v>
      </c>
      <c r="DM8" s="1016"/>
      <c r="DN8" s="1016"/>
      <c r="DO8" s="1016"/>
      <c r="DP8" s="1017"/>
      <c r="DQ8" s="1015" t="s">
        <v>554</v>
      </c>
      <c r="DR8" s="1016"/>
      <c r="DS8" s="1016"/>
      <c r="DT8" s="1016"/>
      <c r="DU8" s="1017"/>
      <c r="DV8" s="1018"/>
      <c r="DW8" s="1019"/>
      <c r="DX8" s="1019"/>
      <c r="DY8" s="1019"/>
      <c r="DZ8" s="1020"/>
      <c r="EA8" s="205"/>
    </row>
    <row r="9" spans="1:131" s="206" customFormat="1" ht="26.25" customHeight="1" x14ac:dyDescent="0.15">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t="s">
        <v>551</v>
      </c>
      <c r="BT9" s="1041"/>
      <c r="BU9" s="1041"/>
      <c r="BV9" s="1041"/>
      <c r="BW9" s="1041"/>
      <c r="BX9" s="1041"/>
      <c r="BY9" s="1041"/>
      <c r="BZ9" s="1041"/>
      <c r="CA9" s="1041"/>
      <c r="CB9" s="1041"/>
      <c r="CC9" s="1041"/>
      <c r="CD9" s="1041"/>
      <c r="CE9" s="1041"/>
      <c r="CF9" s="1041"/>
      <c r="CG9" s="1042"/>
      <c r="CH9" s="1015">
        <v>0</v>
      </c>
      <c r="CI9" s="1016"/>
      <c r="CJ9" s="1016"/>
      <c r="CK9" s="1016"/>
      <c r="CL9" s="1017"/>
      <c r="CM9" s="1015">
        <v>35</v>
      </c>
      <c r="CN9" s="1016"/>
      <c r="CO9" s="1016"/>
      <c r="CP9" s="1016"/>
      <c r="CQ9" s="1017"/>
      <c r="CR9" s="1015">
        <v>32</v>
      </c>
      <c r="CS9" s="1016"/>
      <c r="CT9" s="1016"/>
      <c r="CU9" s="1016"/>
      <c r="CV9" s="1017"/>
      <c r="CW9" s="1015" t="s">
        <v>554</v>
      </c>
      <c r="CX9" s="1016"/>
      <c r="CY9" s="1016"/>
      <c r="CZ9" s="1016"/>
      <c r="DA9" s="1017"/>
      <c r="DB9" s="1015" t="s">
        <v>554</v>
      </c>
      <c r="DC9" s="1016"/>
      <c r="DD9" s="1016"/>
      <c r="DE9" s="1016"/>
      <c r="DF9" s="1017"/>
      <c r="DG9" s="1015" t="s">
        <v>554</v>
      </c>
      <c r="DH9" s="1016"/>
      <c r="DI9" s="1016"/>
      <c r="DJ9" s="1016"/>
      <c r="DK9" s="1017"/>
      <c r="DL9" s="1015" t="s">
        <v>554</v>
      </c>
      <c r="DM9" s="1016"/>
      <c r="DN9" s="1016"/>
      <c r="DO9" s="1016"/>
      <c r="DP9" s="1017"/>
      <c r="DQ9" s="1015" t="s">
        <v>554</v>
      </c>
      <c r="DR9" s="1016"/>
      <c r="DS9" s="1016"/>
      <c r="DT9" s="1016"/>
      <c r="DU9" s="1017"/>
      <c r="DV9" s="1018"/>
      <c r="DW9" s="1019"/>
      <c r="DX9" s="1019"/>
      <c r="DY9" s="1019"/>
      <c r="DZ9" s="1020"/>
      <c r="EA9" s="205"/>
    </row>
    <row r="10" spans="1:131" s="206" customFormat="1" ht="26.25" customHeight="1" x14ac:dyDescent="0.15">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t="s">
        <v>552</v>
      </c>
      <c r="BT10" s="1041"/>
      <c r="BU10" s="1041"/>
      <c r="BV10" s="1041"/>
      <c r="BW10" s="1041"/>
      <c r="BX10" s="1041"/>
      <c r="BY10" s="1041"/>
      <c r="BZ10" s="1041"/>
      <c r="CA10" s="1041"/>
      <c r="CB10" s="1041"/>
      <c r="CC10" s="1041"/>
      <c r="CD10" s="1041"/>
      <c r="CE10" s="1041"/>
      <c r="CF10" s="1041"/>
      <c r="CG10" s="1042"/>
      <c r="CH10" s="1015">
        <v>1</v>
      </c>
      <c r="CI10" s="1016"/>
      <c r="CJ10" s="1016"/>
      <c r="CK10" s="1016"/>
      <c r="CL10" s="1017"/>
      <c r="CM10" s="1015">
        <v>31</v>
      </c>
      <c r="CN10" s="1016"/>
      <c r="CO10" s="1016"/>
      <c r="CP10" s="1016"/>
      <c r="CQ10" s="1017"/>
      <c r="CR10" s="1015">
        <v>11</v>
      </c>
      <c r="CS10" s="1016"/>
      <c r="CT10" s="1016"/>
      <c r="CU10" s="1016"/>
      <c r="CV10" s="1017"/>
      <c r="CW10" s="1015" t="s">
        <v>554</v>
      </c>
      <c r="CX10" s="1016"/>
      <c r="CY10" s="1016"/>
      <c r="CZ10" s="1016"/>
      <c r="DA10" s="1017"/>
      <c r="DB10" s="1015" t="s">
        <v>554</v>
      </c>
      <c r="DC10" s="1016"/>
      <c r="DD10" s="1016"/>
      <c r="DE10" s="1016"/>
      <c r="DF10" s="1017"/>
      <c r="DG10" s="1015" t="s">
        <v>554</v>
      </c>
      <c r="DH10" s="1016"/>
      <c r="DI10" s="1016"/>
      <c r="DJ10" s="1016"/>
      <c r="DK10" s="1017"/>
      <c r="DL10" s="1015" t="s">
        <v>554</v>
      </c>
      <c r="DM10" s="1016"/>
      <c r="DN10" s="1016"/>
      <c r="DO10" s="1016"/>
      <c r="DP10" s="1017"/>
      <c r="DQ10" s="1015" t="s">
        <v>554</v>
      </c>
      <c r="DR10" s="1016"/>
      <c r="DS10" s="1016"/>
      <c r="DT10" s="1016"/>
      <c r="DU10" s="1017"/>
      <c r="DV10" s="1018"/>
      <c r="DW10" s="1019"/>
      <c r="DX10" s="1019"/>
      <c r="DY10" s="1019"/>
      <c r="DZ10" s="1020"/>
      <c r="EA10" s="205"/>
    </row>
    <row r="11" spans="1:131" s="206" customFormat="1" ht="26.25" customHeight="1" x14ac:dyDescent="0.15">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x14ac:dyDescent="0.15">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x14ac:dyDescent="0.15">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x14ac:dyDescent="0.15">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x14ac:dyDescent="0.15">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x14ac:dyDescent="0.15">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x14ac:dyDescent="0.15">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x14ac:dyDescent="0.15">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x14ac:dyDescent="0.15">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x14ac:dyDescent="0.15">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x14ac:dyDescent="0.2">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x14ac:dyDescent="0.15">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364</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x14ac:dyDescent="0.2">
      <c r="A23" s="215" t="s">
        <v>365</v>
      </c>
      <c r="B23" s="970" t="s">
        <v>366</v>
      </c>
      <c r="C23" s="971"/>
      <c r="D23" s="971"/>
      <c r="E23" s="971"/>
      <c r="F23" s="971"/>
      <c r="G23" s="971"/>
      <c r="H23" s="971"/>
      <c r="I23" s="971"/>
      <c r="J23" s="971"/>
      <c r="K23" s="971"/>
      <c r="L23" s="971"/>
      <c r="M23" s="971"/>
      <c r="N23" s="971"/>
      <c r="O23" s="971"/>
      <c r="P23" s="972"/>
      <c r="Q23" s="1094">
        <v>30171</v>
      </c>
      <c r="R23" s="1095"/>
      <c r="S23" s="1095"/>
      <c r="T23" s="1095"/>
      <c r="U23" s="1095"/>
      <c r="V23" s="1095">
        <v>28590</v>
      </c>
      <c r="W23" s="1095"/>
      <c r="X23" s="1095"/>
      <c r="Y23" s="1095"/>
      <c r="Z23" s="1095"/>
      <c r="AA23" s="1095">
        <v>1581</v>
      </c>
      <c r="AB23" s="1095"/>
      <c r="AC23" s="1095"/>
      <c r="AD23" s="1095"/>
      <c r="AE23" s="1096"/>
      <c r="AF23" s="1097">
        <v>1462</v>
      </c>
      <c r="AG23" s="1095"/>
      <c r="AH23" s="1095"/>
      <c r="AI23" s="1095"/>
      <c r="AJ23" s="1098"/>
      <c r="AK23" s="1099"/>
      <c r="AL23" s="1100"/>
      <c r="AM23" s="1100"/>
      <c r="AN23" s="1100"/>
      <c r="AO23" s="1100"/>
      <c r="AP23" s="1095">
        <v>31772</v>
      </c>
      <c r="AQ23" s="1095"/>
      <c r="AR23" s="1095"/>
      <c r="AS23" s="1095"/>
      <c r="AT23" s="1095"/>
      <c r="AU23" s="1101"/>
      <c r="AV23" s="1101"/>
      <c r="AW23" s="1101"/>
      <c r="AX23" s="1101"/>
      <c r="AY23" s="1102"/>
      <c r="AZ23" s="1091" t="s">
        <v>109</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x14ac:dyDescent="0.15">
      <c r="A24" s="1090" t="s">
        <v>367</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x14ac:dyDescent="0.2">
      <c r="A25" s="1089" t="s">
        <v>368</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x14ac:dyDescent="0.15">
      <c r="A26" s="1021" t="s">
        <v>345</v>
      </c>
      <c r="B26" s="1022"/>
      <c r="C26" s="1022"/>
      <c r="D26" s="1022"/>
      <c r="E26" s="1022"/>
      <c r="F26" s="1022"/>
      <c r="G26" s="1022"/>
      <c r="H26" s="1022"/>
      <c r="I26" s="1022"/>
      <c r="J26" s="1022"/>
      <c r="K26" s="1022"/>
      <c r="L26" s="1022"/>
      <c r="M26" s="1022"/>
      <c r="N26" s="1022"/>
      <c r="O26" s="1022"/>
      <c r="P26" s="1023"/>
      <c r="Q26" s="1027" t="s">
        <v>369</v>
      </c>
      <c r="R26" s="1028"/>
      <c r="S26" s="1028"/>
      <c r="T26" s="1028"/>
      <c r="U26" s="1029"/>
      <c r="V26" s="1027" t="s">
        <v>370</v>
      </c>
      <c r="W26" s="1028"/>
      <c r="X26" s="1028"/>
      <c r="Y26" s="1028"/>
      <c r="Z26" s="1029"/>
      <c r="AA26" s="1027" t="s">
        <v>371</v>
      </c>
      <c r="AB26" s="1028"/>
      <c r="AC26" s="1028"/>
      <c r="AD26" s="1028"/>
      <c r="AE26" s="1028"/>
      <c r="AF26" s="1085" t="s">
        <v>372</v>
      </c>
      <c r="AG26" s="1034"/>
      <c r="AH26" s="1034"/>
      <c r="AI26" s="1034"/>
      <c r="AJ26" s="1086"/>
      <c r="AK26" s="1028" t="s">
        <v>373</v>
      </c>
      <c r="AL26" s="1028"/>
      <c r="AM26" s="1028"/>
      <c r="AN26" s="1028"/>
      <c r="AO26" s="1029"/>
      <c r="AP26" s="1027" t="s">
        <v>374</v>
      </c>
      <c r="AQ26" s="1028"/>
      <c r="AR26" s="1028"/>
      <c r="AS26" s="1028"/>
      <c r="AT26" s="1029"/>
      <c r="AU26" s="1027" t="s">
        <v>375</v>
      </c>
      <c r="AV26" s="1028"/>
      <c r="AW26" s="1028"/>
      <c r="AX26" s="1028"/>
      <c r="AY26" s="1029"/>
      <c r="AZ26" s="1027" t="s">
        <v>376</v>
      </c>
      <c r="BA26" s="1028"/>
      <c r="BB26" s="1028"/>
      <c r="BC26" s="1028"/>
      <c r="BD26" s="1029"/>
      <c r="BE26" s="1027" t="s">
        <v>352</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x14ac:dyDescent="0.2">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x14ac:dyDescent="0.15">
      <c r="A28" s="217">
        <v>1</v>
      </c>
      <c r="B28" s="1076" t="s">
        <v>377</v>
      </c>
      <c r="C28" s="1077"/>
      <c r="D28" s="1077"/>
      <c r="E28" s="1077"/>
      <c r="F28" s="1077"/>
      <c r="G28" s="1077"/>
      <c r="H28" s="1077"/>
      <c r="I28" s="1077"/>
      <c r="J28" s="1077"/>
      <c r="K28" s="1077"/>
      <c r="L28" s="1077"/>
      <c r="M28" s="1077"/>
      <c r="N28" s="1077"/>
      <c r="O28" s="1077"/>
      <c r="P28" s="1078"/>
      <c r="Q28" s="1079">
        <v>10021</v>
      </c>
      <c r="R28" s="1080"/>
      <c r="S28" s="1080"/>
      <c r="T28" s="1080"/>
      <c r="U28" s="1080"/>
      <c r="V28" s="1080">
        <v>9917</v>
      </c>
      <c r="W28" s="1080"/>
      <c r="X28" s="1080"/>
      <c r="Y28" s="1080"/>
      <c r="Z28" s="1080"/>
      <c r="AA28" s="1080">
        <v>104</v>
      </c>
      <c r="AB28" s="1080"/>
      <c r="AC28" s="1080"/>
      <c r="AD28" s="1080"/>
      <c r="AE28" s="1081"/>
      <c r="AF28" s="1082">
        <v>104</v>
      </c>
      <c r="AG28" s="1080"/>
      <c r="AH28" s="1080"/>
      <c r="AI28" s="1080"/>
      <c r="AJ28" s="1083"/>
      <c r="AK28" s="1084">
        <v>638</v>
      </c>
      <c r="AL28" s="1072"/>
      <c r="AM28" s="1072"/>
      <c r="AN28" s="1072"/>
      <c r="AO28" s="1072"/>
      <c r="AP28" s="1072" t="s">
        <v>539</v>
      </c>
      <c r="AQ28" s="1072"/>
      <c r="AR28" s="1072"/>
      <c r="AS28" s="1072"/>
      <c r="AT28" s="1072"/>
      <c r="AU28" s="1072" t="s">
        <v>537</v>
      </c>
      <c r="AV28" s="1072"/>
      <c r="AW28" s="1072"/>
      <c r="AX28" s="1072"/>
      <c r="AY28" s="1072"/>
      <c r="AZ28" s="1073" t="s">
        <v>538</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x14ac:dyDescent="0.15">
      <c r="A29" s="217">
        <v>2</v>
      </c>
      <c r="B29" s="1063" t="s">
        <v>378</v>
      </c>
      <c r="C29" s="1064"/>
      <c r="D29" s="1064"/>
      <c r="E29" s="1064"/>
      <c r="F29" s="1064"/>
      <c r="G29" s="1064"/>
      <c r="H29" s="1064"/>
      <c r="I29" s="1064"/>
      <c r="J29" s="1064"/>
      <c r="K29" s="1064"/>
      <c r="L29" s="1064"/>
      <c r="M29" s="1064"/>
      <c r="N29" s="1064"/>
      <c r="O29" s="1064"/>
      <c r="P29" s="1065"/>
      <c r="Q29" s="1069">
        <v>6295</v>
      </c>
      <c r="R29" s="1070"/>
      <c r="S29" s="1070"/>
      <c r="T29" s="1070"/>
      <c r="U29" s="1070"/>
      <c r="V29" s="1070">
        <v>5998</v>
      </c>
      <c r="W29" s="1070"/>
      <c r="X29" s="1070"/>
      <c r="Y29" s="1070"/>
      <c r="Z29" s="1070"/>
      <c r="AA29" s="1070">
        <v>297</v>
      </c>
      <c r="AB29" s="1070"/>
      <c r="AC29" s="1070"/>
      <c r="AD29" s="1070"/>
      <c r="AE29" s="1071"/>
      <c r="AF29" s="1045">
        <v>297</v>
      </c>
      <c r="AG29" s="1046"/>
      <c r="AH29" s="1046"/>
      <c r="AI29" s="1046"/>
      <c r="AJ29" s="1047"/>
      <c r="AK29" s="1006">
        <v>819</v>
      </c>
      <c r="AL29" s="997"/>
      <c r="AM29" s="997"/>
      <c r="AN29" s="997"/>
      <c r="AO29" s="997"/>
      <c r="AP29" s="997" t="s">
        <v>539</v>
      </c>
      <c r="AQ29" s="997"/>
      <c r="AR29" s="997"/>
      <c r="AS29" s="997"/>
      <c r="AT29" s="997"/>
      <c r="AU29" s="997" t="s">
        <v>538</v>
      </c>
      <c r="AV29" s="997"/>
      <c r="AW29" s="997"/>
      <c r="AX29" s="997"/>
      <c r="AY29" s="997"/>
      <c r="AZ29" s="1068" t="s">
        <v>538</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x14ac:dyDescent="0.15">
      <c r="A30" s="217">
        <v>3</v>
      </c>
      <c r="B30" s="1063" t="s">
        <v>379</v>
      </c>
      <c r="C30" s="1064"/>
      <c r="D30" s="1064"/>
      <c r="E30" s="1064"/>
      <c r="F30" s="1064"/>
      <c r="G30" s="1064"/>
      <c r="H30" s="1064"/>
      <c r="I30" s="1064"/>
      <c r="J30" s="1064"/>
      <c r="K30" s="1064"/>
      <c r="L30" s="1064"/>
      <c r="M30" s="1064"/>
      <c r="N30" s="1064"/>
      <c r="O30" s="1064"/>
      <c r="P30" s="1065"/>
      <c r="Q30" s="1069">
        <v>668</v>
      </c>
      <c r="R30" s="1070"/>
      <c r="S30" s="1070"/>
      <c r="T30" s="1070"/>
      <c r="U30" s="1070"/>
      <c r="V30" s="1070">
        <v>665</v>
      </c>
      <c r="W30" s="1070"/>
      <c r="X30" s="1070"/>
      <c r="Y30" s="1070"/>
      <c r="Z30" s="1070"/>
      <c r="AA30" s="1070">
        <v>2</v>
      </c>
      <c r="AB30" s="1070"/>
      <c r="AC30" s="1070"/>
      <c r="AD30" s="1070"/>
      <c r="AE30" s="1071"/>
      <c r="AF30" s="1045">
        <v>2</v>
      </c>
      <c r="AG30" s="1046"/>
      <c r="AH30" s="1046"/>
      <c r="AI30" s="1046"/>
      <c r="AJ30" s="1047"/>
      <c r="AK30" s="1006">
        <v>226</v>
      </c>
      <c r="AL30" s="997"/>
      <c r="AM30" s="997"/>
      <c r="AN30" s="997"/>
      <c r="AO30" s="997"/>
      <c r="AP30" s="997" t="s">
        <v>538</v>
      </c>
      <c r="AQ30" s="997"/>
      <c r="AR30" s="997"/>
      <c r="AS30" s="997"/>
      <c r="AT30" s="997"/>
      <c r="AU30" s="997" t="s">
        <v>538</v>
      </c>
      <c r="AV30" s="997"/>
      <c r="AW30" s="997"/>
      <c r="AX30" s="997"/>
      <c r="AY30" s="997"/>
      <c r="AZ30" s="1068" t="s">
        <v>538</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x14ac:dyDescent="0.15">
      <c r="A31" s="217">
        <v>4</v>
      </c>
      <c r="B31" s="1063" t="s">
        <v>380</v>
      </c>
      <c r="C31" s="1064"/>
      <c r="D31" s="1064"/>
      <c r="E31" s="1064"/>
      <c r="F31" s="1064"/>
      <c r="G31" s="1064"/>
      <c r="H31" s="1064"/>
      <c r="I31" s="1064"/>
      <c r="J31" s="1064"/>
      <c r="K31" s="1064"/>
      <c r="L31" s="1064"/>
      <c r="M31" s="1064"/>
      <c r="N31" s="1064"/>
      <c r="O31" s="1064"/>
      <c r="P31" s="1065"/>
      <c r="Q31" s="1069">
        <v>1072</v>
      </c>
      <c r="R31" s="1070"/>
      <c r="S31" s="1070"/>
      <c r="T31" s="1070"/>
      <c r="U31" s="1070"/>
      <c r="V31" s="1070">
        <v>985</v>
      </c>
      <c r="W31" s="1070"/>
      <c r="X31" s="1070"/>
      <c r="Y31" s="1070"/>
      <c r="Z31" s="1070"/>
      <c r="AA31" s="1070">
        <v>86</v>
      </c>
      <c r="AB31" s="1070"/>
      <c r="AC31" s="1070"/>
      <c r="AD31" s="1070"/>
      <c r="AE31" s="1071"/>
      <c r="AF31" s="1045">
        <v>483</v>
      </c>
      <c r="AG31" s="1046"/>
      <c r="AH31" s="1046"/>
      <c r="AI31" s="1046"/>
      <c r="AJ31" s="1047"/>
      <c r="AK31" s="1006">
        <v>306</v>
      </c>
      <c r="AL31" s="997"/>
      <c r="AM31" s="997"/>
      <c r="AN31" s="997"/>
      <c r="AO31" s="997"/>
      <c r="AP31" s="997">
        <v>4675</v>
      </c>
      <c r="AQ31" s="997"/>
      <c r="AR31" s="997"/>
      <c r="AS31" s="997"/>
      <c r="AT31" s="997"/>
      <c r="AU31" s="997">
        <v>1767</v>
      </c>
      <c r="AV31" s="997"/>
      <c r="AW31" s="997"/>
      <c r="AX31" s="997"/>
      <c r="AY31" s="997"/>
      <c r="AZ31" s="1068" t="s">
        <v>540</v>
      </c>
      <c r="BA31" s="1068"/>
      <c r="BB31" s="1068"/>
      <c r="BC31" s="1068"/>
      <c r="BD31" s="1068"/>
      <c r="BE31" s="1058" t="s">
        <v>381</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x14ac:dyDescent="0.15">
      <c r="A32" s="217">
        <v>5</v>
      </c>
      <c r="B32" s="1063" t="s">
        <v>382</v>
      </c>
      <c r="C32" s="1064"/>
      <c r="D32" s="1064"/>
      <c r="E32" s="1064"/>
      <c r="F32" s="1064"/>
      <c r="G32" s="1064"/>
      <c r="H32" s="1064"/>
      <c r="I32" s="1064"/>
      <c r="J32" s="1064"/>
      <c r="K32" s="1064"/>
      <c r="L32" s="1064"/>
      <c r="M32" s="1064"/>
      <c r="N32" s="1064"/>
      <c r="O32" s="1064"/>
      <c r="P32" s="1065"/>
      <c r="Q32" s="1069">
        <v>536</v>
      </c>
      <c r="R32" s="1070"/>
      <c r="S32" s="1070"/>
      <c r="T32" s="1070"/>
      <c r="U32" s="1070"/>
      <c r="V32" s="1070">
        <v>486</v>
      </c>
      <c r="W32" s="1070"/>
      <c r="X32" s="1070"/>
      <c r="Y32" s="1070"/>
      <c r="Z32" s="1070"/>
      <c r="AA32" s="1070">
        <v>49</v>
      </c>
      <c r="AB32" s="1070"/>
      <c r="AC32" s="1070"/>
      <c r="AD32" s="1070"/>
      <c r="AE32" s="1071"/>
      <c r="AF32" s="1045">
        <v>508</v>
      </c>
      <c r="AG32" s="1046"/>
      <c r="AH32" s="1046"/>
      <c r="AI32" s="1046"/>
      <c r="AJ32" s="1047"/>
      <c r="AK32" s="1006">
        <v>163</v>
      </c>
      <c r="AL32" s="997"/>
      <c r="AM32" s="997"/>
      <c r="AN32" s="997"/>
      <c r="AO32" s="997"/>
      <c r="AP32" s="997">
        <v>10</v>
      </c>
      <c r="AQ32" s="997"/>
      <c r="AR32" s="997"/>
      <c r="AS32" s="997"/>
      <c r="AT32" s="997"/>
      <c r="AU32" s="997">
        <v>5</v>
      </c>
      <c r="AV32" s="997"/>
      <c r="AW32" s="997"/>
      <c r="AX32" s="997"/>
      <c r="AY32" s="997"/>
      <c r="AZ32" s="1068" t="s">
        <v>541</v>
      </c>
      <c r="BA32" s="1068"/>
      <c r="BB32" s="1068"/>
      <c r="BC32" s="1068"/>
      <c r="BD32" s="1068"/>
      <c r="BE32" s="1058" t="s">
        <v>381</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x14ac:dyDescent="0.15">
      <c r="A33" s="217">
        <v>6</v>
      </c>
      <c r="B33" s="1063" t="s">
        <v>383</v>
      </c>
      <c r="C33" s="1064"/>
      <c r="D33" s="1064"/>
      <c r="E33" s="1064"/>
      <c r="F33" s="1064"/>
      <c r="G33" s="1064"/>
      <c r="H33" s="1064"/>
      <c r="I33" s="1064"/>
      <c r="J33" s="1064"/>
      <c r="K33" s="1064"/>
      <c r="L33" s="1064"/>
      <c r="M33" s="1064"/>
      <c r="N33" s="1064"/>
      <c r="O33" s="1064"/>
      <c r="P33" s="1065"/>
      <c r="Q33" s="1069">
        <v>1344</v>
      </c>
      <c r="R33" s="1070"/>
      <c r="S33" s="1070"/>
      <c r="T33" s="1070"/>
      <c r="U33" s="1070"/>
      <c r="V33" s="1070">
        <v>1349</v>
      </c>
      <c r="W33" s="1070"/>
      <c r="X33" s="1070"/>
      <c r="Y33" s="1070"/>
      <c r="Z33" s="1070"/>
      <c r="AA33" s="1070">
        <v>-4</v>
      </c>
      <c r="AB33" s="1070"/>
      <c r="AC33" s="1070"/>
      <c r="AD33" s="1070"/>
      <c r="AE33" s="1071"/>
      <c r="AF33" s="1045">
        <v>432</v>
      </c>
      <c r="AG33" s="1046"/>
      <c r="AH33" s="1046"/>
      <c r="AI33" s="1046"/>
      <c r="AJ33" s="1047"/>
      <c r="AK33" s="1006">
        <v>651</v>
      </c>
      <c r="AL33" s="997"/>
      <c r="AM33" s="997"/>
      <c r="AN33" s="997"/>
      <c r="AO33" s="997"/>
      <c r="AP33" s="997">
        <v>10082</v>
      </c>
      <c r="AQ33" s="997"/>
      <c r="AR33" s="997"/>
      <c r="AS33" s="997"/>
      <c r="AT33" s="997"/>
      <c r="AU33" s="997">
        <v>7229</v>
      </c>
      <c r="AV33" s="997"/>
      <c r="AW33" s="997"/>
      <c r="AX33" s="997"/>
      <c r="AY33" s="997"/>
      <c r="AZ33" s="1068" t="s">
        <v>541</v>
      </c>
      <c r="BA33" s="1068"/>
      <c r="BB33" s="1068"/>
      <c r="BC33" s="1068"/>
      <c r="BD33" s="1068"/>
      <c r="BE33" s="1058" t="s">
        <v>381</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x14ac:dyDescent="0.15">
      <c r="A34" s="217">
        <v>7</v>
      </c>
      <c r="B34" s="1063" t="s">
        <v>384</v>
      </c>
      <c r="C34" s="1064"/>
      <c r="D34" s="1064"/>
      <c r="E34" s="1064"/>
      <c r="F34" s="1064"/>
      <c r="G34" s="1064"/>
      <c r="H34" s="1064"/>
      <c r="I34" s="1064"/>
      <c r="J34" s="1064"/>
      <c r="K34" s="1064"/>
      <c r="L34" s="1064"/>
      <c r="M34" s="1064"/>
      <c r="N34" s="1064"/>
      <c r="O34" s="1064"/>
      <c r="P34" s="1065"/>
      <c r="Q34" s="1069">
        <v>224</v>
      </c>
      <c r="R34" s="1070"/>
      <c r="S34" s="1070"/>
      <c r="T34" s="1070"/>
      <c r="U34" s="1070"/>
      <c r="V34" s="1070">
        <v>222</v>
      </c>
      <c r="W34" s="1070"/>
      <c r="X34" s="1070"/>
      <c r="Y34" s="1070"/>
      <c r="Z34" s="1070"/>
      <c r="AA34" s="1070">
        <v>2</v>
      </c>
      <c r="AB34" s="1070"/>
      <c r="AC34" s="1070"/>
      <c r="AD34" s="1070"/>
      <c r="AE34" s="1071"/>
      <c r="AF34" s="1045">
        <v>2</v>
      </c>
      <c r="AG34" s="1046"/>
      <c r="AH34" s="1046"/>
      <c r="AI34" s="1046"/>
      <c r="AJ34" s="1047"/>
      <c r="AK34" s="1006">
        <v>95</v>
      </c>
      <c r="AL34" s="997"/>
      <c r="AM34" s="997"/>
      <c r="AN34" s="997"/>
      <c r="AO34" s="997"/>
      <c r="AP34" s="997">
        <v>908</v>
      </c>
      <c r="AQ34" s="997"/>
      <c r="AR34" s="997"/>
      <c r="AS34" s="997"/>
      <c r="AT34" s="997"/>
      <c r="AU34" s="997">
        <v>626</v>
      </c>
      <c r="AV34" s="997"/>
      <c r="AW34" s="997"/>
      <c r="AX34" s="997"/>
      <c r="AY34" s="997"/>
      <c r="AZ34" s="1068" t="s">
        <v>542</v>
      </c>
      <c r="BA34" s="1068"/>
      <c r="BB34" s="1068"/>
      <c r="BC34" s="1068"/>
      <c r="BD34" s="1068"/>
      <c r="BE34" s="1058" t="s">
        <v>385</v>
      </c>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x14ac:dyDescent="0.15">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x14ac:dyDescent="0.15">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x14ac:dyDescent="0.15">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x14ac:dyDescent="0.15">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x14ac:dyDescent="0.15">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x14ac:dyDescent="0.15">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x14ac:dyDescent="0.15">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x14ac:dyDescent="0.15">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x14ac:dyDescent="0.15">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x14ac:dyDescent="0.15">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x14ac:dyDescent="0.15">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x14ac:dyDescent="0.15">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x14ac:dyDescent="0.15">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x14ac:dyDescent="0.15">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x14ac:dyDescent="0.15">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x14ac:dyDescent="0.15">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x14ac:dyDescent="0.15">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x14ac:dyDescent="0.15">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x14ac:dyDescent="0.15">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x14ac:dyDescent="0.15">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x14ac:dyDescent="0.15">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x14ac:dyDescent="0.15">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x14ac:dyDescent="0.15">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x14ac:dyDescent="0.15">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x14ac:dyDescent="0.15">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x14ac:dyDescent="0.15">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x14ac:dyDescent="0.2">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x14ac:dyDescent="0.15">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386</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x14ac:dyDescent="0.2">
      <c r="A63" s="215" t="s">
        <v>365</v>
      </c>
      <c r="B63" s="970" t="s">
        <v>387</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1830</v>
      </c>
      <c r="AG63" s="985"/>
      <c r="AH63" s="985"/>
      <c r="AI63" s="985"/>
      <c r="AJ63" s="1056"/>
      <c r="AK63" s="1057"/>
      <c r="AL63" s="989"/>
      <c r="AM63" s="989"/>
      <c r="AN63" s="989"/>
      <c r="AO63" s="989"/>
      <c r="AP63" s="985">
        <v>15675</v>
      </c>
      <c r="AQ63" s="985"/>
      <c r="AR63" s="985"/>
      <c r="AS63" s="985"/>
      <c r="AT63" s="985"/>
      <c r="AU63" s="985">
        <v>9627</v>
      </c>
      <c r="AV63" s="985"/>
      <c r="AW63" s="985"/>
      <c r="AX63" s="985"/>
      <c r="AY63" s="985"/>
      <c r="AZ63" s="1051"/>
      <c r="BA63" s="1051"/>
      <c r="BB63" s="1051"/>
      <c r="BC63" s="1051"/>
      <c r="BD63" s="1051"/>
      <c r="BE63" s="986"/>
      <c r="BF63" s="986"/>
      <c r="BG63" s="986"/>
      <c r="BH63" s="986"/>
      <c r="BI63" s="987"/>
      <c r="BJ63" s="1052" t="s">
        <v>109</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x14ac:dyDescent="0.2">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x14ac:dyDescent="0.15">
      <c r="A66" s="1021" t="s">
        <v>389</v>
      </c>
      <c r="B66" s="1022"/>
      <c r="C66" s="1022"/>
      <c r="D66" s="1022"/>
      <c r="E66" s="1022"/>
      <c r="F66" s="1022"/>
      <c r="G66" s="1022"/>
      <c r="H66" s="1022"/>
      <c r="I66" s="1022"/>
      <c r="J66" s="1022"/>
      <c r="K66" s="1022"/>
      <c r="L66" s="1022"/>
      <c r="M66" s="1022"/>
      <c r="N66" s="1022"/>
      <c r="O66" s="1022"/>
      <c r="P66" s="1023"/>
      <c r="Q66" s="1027" t="s">
        <v>369</v>
      </c>
      <c r="R66" s="1028"/>
      <c r="S66" s="1028"/>
      <c r="T66" s="1028"/>
      <c r="U66" s="1029"/>
      <c r="V66" s="1027" t="s">
        <v>370</v>
      </c>
      <c r="W66" s="1028"/>
      <c r="X66" s="1028"/>
      <c r="Y66" s="1028"/>
      <c r="Z66" s="1029"/>
      <c r="AA66" s="1027" t="s">
        <v>371</v>
      </c>
      <c r="AB66" s="1028"/>
      <c r="AC66" s="1028"/>
      <c r="AD66" s="1028"/>
      <c r="AE66" s="1029"/>
      <c r="AF66" s="1033" t="s">
        <v>372</v>
      </c>
      <c r="AG66" s="1034"/>
      <c r="AH66" s="1034"/>
      <c r="AI66" s="1034"/>
      <c r="AJ66" s="1035"/>
      <c r="AK66" s="1027" t="s">
        <v>373</v>
      </c>
      <c r="AL66" s="1022"/>
      <c r="AM66" s="1022"/>
      <c r="AN66" s="1022"/>
      <c r="AO66" s="1023"/>
      <c r="AP66" s="1027" t="s">
        <v>374</v>
      </c>
      <c r="AQ66" s="1028"/>
      <c r="AR66" s="1028"/>
      <c r="AS66" s="1028"/>
      <c r="AT66" s="1029"/>
      <c r="AU66" s="1027" t="s">
        <v>390</v>
      </c>
      <c r="AV66" s="1028"/>
      <c r="AW66" s="1028"/>
      <c r="AX66" s="1028"/>
      <c r="AY66" s="1029"/>
      <c r="AZ66" s="1027" t="s">
        <v>352</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x14ac:dyDescent="0.2">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x14ac:dyDescent="0.15">
      <c r="A68" s="209">
        <v>1</v>
      </c>
      <c r="B68" s="1011" t="s">
        <v>543</v>
      </c>
      <c r="C68" s="1012"/>
      <c r="D68" s="1012"/>
      <c r="E68" s="1012"/>
      <c r="F68" s="1012"/>
      <c r="G68" s="1012"/>
      <c r="H68" s="1012"/>
      <c r="I68" s="1012"/>
      <c r="J68" s="1012"/>
      <c r="K68" s="1012"/>
      <c r="L68" s="1012"/>
      <c r="M68" s="1012"/>
      <c r="N68" s="1012"/>
      <c r="O68" s="1012"/>
      <c r="P68" s="1013"/>
      <c r="Q68" s="1014">
        <v>12246</v>
      </c>
      <c r="R68" s="1008"/>
      <c r="S68" s="1008"/>
      <c r="T68" s="1008"/>
      <c r="U68" s="1008"/>
      <c r="V68" s="1008">
        <v>10158</v>
      </c>
      <c r="W68" s="1008"/>
      <c r="X68" s="1008"/>
      <c r="Y68" s="1008"/>
      <c r="Z68" s="1008"/>
      <c r="AA68" s="1008">
        <v>2088</v>
      </c>
      <c r="AB68" s="1008"/>
      <c r="AC68" s="1008"/>
      <c r="AD68" s="1008"/>
      <c r="AE68" s="1008"/>
      <c r="AF68" s="1008">
        <v>2088</v>
      </c>
      <c r="AG68" s="1008"/>
      <c r="AH68" s="1008"/>
      <c r="AI68" s="1008"/>
      <c r="AJ68" s="1008"/>
      <c r="AK68" s="1008">
        <v>950</v>
      </c>
      <c r="AL68" s="1008"/>
      <c r="AM68" s="1008"/>
      <c r="AN68" s="1008"/>
      <c r="AO68" s="1008"/>
      <c r="AP68" s="1008" t="s">
        <v>553</v>
      </c>
      <c r="AQ68" s="1008"/>
      <c r="AR68" s="1008"/>
      <c r="AS68" s="1008"/>
      <c r="AT68" s="1008"/>
      <c r="AU68" s="1008" t="s">
        <v>554</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x14ac:dyDescent="0.15">
      <c r="A69" s="212">
        <v>2</v>
      </c>
      <c r="B69" s="1000" t="s">
        <v>544</v>
      </c>
      <c r="C69" s="1001"/>
      <c r="D69" s="1001"/>
      <c r="E69" s="1001"/>
      <c r="F69" s="1001"/>
      <c r="G69" s="1001"/>
      <c r="H69" s="1001"/>
      <c r="I69" s="1001"/>
      <c r="J69" s="1001"/>
      <c r="K69" s="1001"/>
      <c r="L69" s="1001"/>
      <c r="M69" s="1001"/>
      <c r="N69" s="1001"/>
      <c r="O69" s="1001"/>
      <c r="P69" s="1002"/>
      <c r="Q69" s="1003">
        <v>1104</v>
      </c>
      <c r="R69" s="997"/>
      <c r="S69" s="997"/>
      <c r="T69" s="997"/>
      <c r="U69" s="997"/>
      <c r="V69" s="997">
        <v>1087</v>
      </c>
      <c r="W69" s="997"/>
      <c r="X69" s="997"/>
      <c r="Y69" s="997"/>
      <c r="Z69" s="997"/>
      <c r="AA69" s="997">
        <v>17</v>
      </c>
      <c r="AB69" s="997"/>
      <c r="AC69" s="997"/>
      <c r="AD69" s="997"/>
      <c r="AE69" s="997"/>
      <c r="AF69" s="997">
        <v>2744</v>
      </c>
      <c r="AG69" s="997"/>
      <c r="AH69" s="997"/>
      <c r="AI69" s="997"/>
      <c r="AJ69" s="997"/>
      <c r="AK69" s="997" t="s">
        <v>554</v>
      </c>
      <c r="AL69" s="997"/>
      <c r="AM69" s="997"/>
      <c r="AN69" s="997"/>
      <c r="AO69" s="997"/>
      <c r="AP69" s="997">
        <v>3455</v>
      </c>
      <c r="AQ69" s="997"/>
      <c r="AR69" s="997"/>
      <c r="AS69" s="997"/>
      <c r="AT69" s="997"/>
      <c r="AU69" s="997" t="s">
        <v>554</v>
      </c>
      <c r="AV69" s="997"/>
      <c r="AW69" s="997"/>
      <c r="AX69" s="997"/>
      <c r="AY69" s="997"/>
      <c r="AZ69" s="998" t="s">
        <v>557</v>
      </c>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x14ac:dyDescent="0.15">
      <c r="A70" s="212">
        <v>3</v>
      </c>
      <c r="B70" s="1000" t="s">
        <v>545</v>
      </c>
      <c r="C70" s="1001"/>
      <c r="D70" s="1001"/>
      <c r="E70" s="1001"/>
      <c r="F70" s="1001"/>
      <c r="G70" s="1001"/>
      <c r="H70" s="1001"/>
      <c r="I70" s="1001"/>
      <c r="J70" s="1001"/>
      <c r="K70" s="1001"/>
      <c r="L70" s="1001"/>
      <c r="M70" s="1001"/>
      <c r="N70" s="1001"/>
      <c r="O70" s="1001"/>
      <c r="P70" s="1002"/>
      <c r="Q70" s="1003">
        <v>3141</v>
      </c>
      <c r="R70" s="997"/>
      <c r="S70" s="997"/>
      <c r="T70" s="997"/>
      <c r="U70" s="997"/>
      <c r="V70" s="997">
        <v>2947</v>
      </c>
      <c r="W70" s="997"/>
      <c r="X70" s="997"/>
      <c r="Y70" s="997"/>
      <c r="Z70" s="997"/>
      <c r="AA70" s="997">
        <v>194</v>
      </c>
      <c r="AB70" s="997"/>
      <c r="AC70" s="997"/>
      <c r="AD70" s="997"/>
      <c r="AE70" s="997"/>
      <c r="AF70" s="997">
        <v>194</v>
      </c>
      <c r="AG70" s="997"/>
      <c r="AH70" s="997"/>
      <c r="AI70" s="997"/>
      <c r="AJ70" s="997"/>
      <c r="AK70" s="997">
        <v>134</v>
      </c>
      <c r="AL70" s="997"/>
      <c r="AM70" s="997"/>
      <c r="AN70" s="997"/>
      <c r="AO70" s="997"/>
      <c r="AP70" s="997">
        <v>1611</v>
      </c>
      <c r="AQ70" s="997"/>
      <c r="AR70" s="997"/>
      <c r="AS70" s="997"/>
      <c r="AT70" s="997"/>
      <c r="AU70" s="997" t="s">
        <v>554</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x14ac:dyDescent="0.15">
      <c r="A71" s="212">
        <v>4</v>
      </c>
      <c r="B71" s="1000" t="s">
        <v>546</v>
      </c>
      <c r="C71" s="1001"/>
      <c r="D71" s="1001"/>
      <c r="E71" s="1001"/>
      <c r="F71" s="1001"/>
      <c r="G71" s="1001"/>
      <c r="H71" s="1001"/>
      <c r="I71" s="1001"/>
      <c r="J71" s="1001"/>
      <c r="K71" s="1001"/>
      <c r="L71" s="1001"/>
      <c r="M71" s="1001"/>
      <c r="N71" s="1001"/>
      <c r="O71" s="1001"/>
      <c r="P71" s="1002"/>
      <c r="Q71" s="1003">
        <v>3</v>
      </c>
      <c r="R71" s="997"/>
      <c r="S71" s="997"/>
      <c r="T71" s="997"/>
      <c r="U71" s="997"/>
      <c r="V71" s="997">
        <v>2</v>
      </c>
      <c r="W71" s="997"/>
      <c r="X71" s="997"/>
      <c r="Y71" s="997"/>
      <c r="Z71" s="997"/>
      <c r="AA71" s="997">
        <v>1</v>
      </c>
      <c r="AB71" s="997"/>
      <c r="AC71" s="997"/>
      <c r="AD71" s="997"/>
      <c r="AE71" s="997"/>
      <c r="AF71" s="997">
        <v>1</v>
      </c>
      <c r="AG71" s="997"/>
      <c r="AH71" s="997"/>
      <c r="AI71" s="997"/>
      <c r="AJ71" s="997"/>
      <c r="AK71" s="997" t="s">
        <v>554</v>
      </c>
      <c r="AL71" s="997"/>
      <c r="AM71" s="997"/>
      <c r="AN71" s="997"/>
      <c r="AO71" s="997"/>
      <c r="AP71" s="997" t="s">
        <v>554</v>
      </c>
      <c r="AQ71" s="997"/>
      <c r="AR71" s="997"/>
      <c r="AS71" s="997"/>
      <c r="AT71" s="997"/>
      <c r="AU71" s="997" t="s">
        <v>554</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x14ac:dyDescent="0.15">
      <c r="A72" s="212">
        <v>5</v>
      </c>
      <c r="B72" s="1000" t="s">
        <v>547</v>
      </c>
      <c r="C72" s="1001"/>
      <c r="D72" s="1001"/>
      <c r="E72" s="1001"/>
      <c r="F72" s="1001"/>
      <c r="G72" s="1001"/>
      <c r="H72" s="1001"/>
      <c r="I72" s="1001"/>
      <c r="J72" s="1001"/>
      <c r="K72" s="1001"/>
      <c r="L72" s="1001"/>
      <c r="M72" s="1001"/>
      <c r="N72" s="1001"/>
      <c r="O72" s="1001"/>
      <c r="P72" s="1002"/>
      <c r="Q72" s="1003">
        <v>284</v>
      </c>
      <c r="R72" s="997"/>
      <c r="S72" s="997"/>
      <c r="T72" s="997"/>
      <c r="U72" s="997"/>
      <c r="V72" s="997">
        <v>249</v>
      </c>
      <c r="W72" s="997"/>
      <c r="X72" s="997"/>
      <c r="Y72" s="997"/>
      <c r="Z72" s="997"/>
      <c r="AA72" s="997">
        <v>34</v>
      </c>
      <c r="AB72" s="997"/>
      <c r="AC72" s="997"/>
      <c r="AD72" s="997"/>
      <c r="AE72" s="997"/>
      <c r="AF72" s="997">
        <v>34</v>
      </c>
      <c r="AG72" s="997"/>
      <c r="AH72" s="997"/>
      <c r="AI72" s="997"/>
      <c r="AJ72" s="997"/>
      <c r="AK72" s="997" t="s">
        <v>554</v>
      </c>
      <c r="AL72" s="997"/>
      <c r="AM72" s="997"/>
      <c r="AN72" s="997"/>
      <c r="AO72" s="997"/>
      <c r="AP72" s="997" t="s">
        <v>555</v>
      </c>
      <c r="AQ72" s="997"/>
      <c r="AR72" s="997"/>
      <c r="AS72" s="997"/>
      <c r="AT72" s="997"/>
      <c r="AU72" s="997" t="s">
        <v>554</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x14ac:dyDescent="0.15">
      <c r="A73" s="212">
        <v>6</v>
      </c>
      <c r="B73" s="1000" t="s">
        <v>548</v>
      </c>
      <c r="C73" s="1001"/>
      <c r="D73" s="1001"/>
      <c r="E73" s="1001"/>
      <c r="F73" s="1001"/>
      <c r="G73" s="1001"/>
      <c r="H73" s="1001"/>
      <c r="I73" s="1001"/>
      <c r="J73" s="1001"/>
      <c r="K73" s="1001"/>
      <c r="L73" s="1001"/>
      <c r="M73" s="1001"/>
      <c r="N73" s="1001"/>
      <c r="O73" s="1001"/>
      <c r="P73" s="1002"/>
      <c r="Q73" s="1003">
        <v>286558</v>
      </c>
      <c r="R73" s="997"/>
      <c r="S73" s="997"/>
      <c r="T73" s="997"/>
      <c r="U73" s="997"/>
      <c r="V73" s="997">
        <v>273159</v>
      </c>
      <c r="W73" s="997"/>
      <c r="X73" s="997"/>
      <c r="Y73" s="997"/>
      <c r="Z73" s="997"/>
      <c r="AA73" s="997">
        <v>13399</v>
      </c>
      <c r="AB73" s="997"/>
      <c r="AC73" s="997"/>
      <c r="AD73" s="997"/>
      <c r="AE73" s="997"/>
      <c r="AF73" s="997">
        <v>13399</v>
      </c>
      <c r="AG73" s="997"/>
      <c r="AH73" s="997"/>
      <c r="AI73" s="997"/>
      <c r="AJ73" s="997"/>
      <c r="AK73" s="997">
        <v>294</v>
      </c>
      <c r="AL73" s="997"/>
      <c r="AM73" s="997"/>
      <c r="AN73" s="997"/>
      <c r="AO73" s="997"/>
      <c r="AP73" s="997" t="s">
        <v>554</v>
      </c>
      <c r="AQ73" s="997"/>
      <c r="AR73" s="997"/>
      <c r="AS73" s="997"/>
      <c r="AT73" s="997"/>
      <c r="AU73" s="997" t="s">
        <v>555</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x14ac:dyDescent="0.15">
      <c r="A74" s="212">
        <v>7</v>
      </c>
      <c r="B74" s="1000"/>
      <c r="C74" s="1001"/>
      <c r="D74" s="1001"/>
      <c r="E74" s="1001"/>
      <c r="F74" s="1001"/>
      <c r="G74" s="1001"/>
      <c r="H74" s="1001"/>
      <c r="I74" s="1001"/>
      <c r="J74" s="1001"/>
      <c r="K74" s="1001"/>
      <c r="L74" s="1001"/>
      <c r="M74" s="1001"/>
      <c r="N74" s="1001"/>
      <c r="O74" s="1001"/>
      <c r="P74" s="1002"/>
      <c r="Q74" s="1003"/>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c r="AU74" s="997"/>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x14ac:dyDescent="0.15">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x14ac:dyDescent="0.15">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x14ac:dyDescent="0.15">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x14ac:dyDescent="0.15">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x14ac:dyDescent="0.15">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x14ac:dyDescent="0.15">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x14ac:dyDescent="0.15">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x14ac:dyDescent="0.15">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x14ac:dyDescent="0.15">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x14ac:dyDescent="0.15">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x14ac:dyDescent="0.15">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x14ac:dyDescent="0.15">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x14ac:dyDescent="0.15">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x14ac:dyDescent="0.2">
      <c r="A88" s="215" t="s">
        <v>365</v>
      </c>
      <c r="B88" s="970" t="s">
        <v>391</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18460</v>
      </c>
      <c r="AG88" s="985"/>
      <c r="AH88" s="985"/>
      <c r="AI88" s="985"/>
      <c r="AJ88" s="985"/>
      <c r="AK88" s="989"/>
      <c r="AL88" s="989"/>
      <c r="AM88" s="989"/>
      <c r="AN88" s="989"/>
      <c r="AO88" s="989"/>
      <c r="AP88" s="985">
        <v>5066</v>
      </c>
      <c r="AQ88" s="985"/>
      <c r="AR88" s="985"/>
      <c r="AS88" s="985"/>
      <c r="AT88" s="985"/>
      <c r="AU88" s="985" t="s">
        <v>556</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70" t="s">
        <v>392</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58</v>
      </c>
      <c r="CS102" s="977"/>
      <c r="CT102" s="977"/>
      <c r="CU102" s="977"/>
      <c r="CV102" s="978"/>
      <c r="CW102" s="976" t="s">
        <v>554</v>
      </c>
      <c r="CX102" s="977"/>
      <c r="CY102" s="977"/>
      <c r="CZ102" s="977"/>
      <c r="DA102" s="978"/>
      <c r="DB102" s="976" t="s">
        <v>559</v>
      </c>
      <c r="DC102" s="977"/>
      <c r="DD102" s="977"/>
      <c r="DE102" s="977"/>
      <c r="DF102" s="978"/>
      <c r="DG102" s="976" t="s">
        <v>554</v>
      </c>
      <c r="DH102" s="977"/>
      <c r="DI102" s="977"/>
      <c r="DJ102" s="977"/>
      <c r="DK102" s="978"/>
      <c r="DL102" s="976" t="s">
        <v>554</v>
      </c>
      <c r="DM102" s="977"/>
      <c r="DN102" s="977"/>
      <c r="DO102" s="977"/>
      <c r="DP102" s="978"/>
      <c r="DQ102" s="976" t="s">
        <v>555</v>
      </c>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393</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394</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397</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398</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399</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400</v>
      </c>
      <c r="AB109" s="918"/>
      <c r="AC109" s="918"/>
      <c r="AD109" s="918"/>
      <c r="AE109" s="919"/>
      <c r="AF109" s="920" t="s">
        <v>285</v>
      </c>
      <c r="AG109" s="918"/>
      <c r="AH109" s="918"/>
      <c r="AI109" s="918"/>
      <c r="AJ109" s="919"/>
      <c r="AK109" s="920" t="s">
        <v>284</v>
      </c>
      <c r="AL109" s="918"/>
      <c r="AM109" s="918"/>
      <c r="AN109" s="918"/>
      <c r="AO109" s="919"/>
      <c r="AP109" s="920" t="s">
        <v>401</v>
      </c>
      <c r="AQ109" s="918"/>
      <c r="AR109" s="918"/>
      <c r="AS109" s="918"/>
      <c r="AT109" s="949"/>
      <c r="AU109" s="917" t="s">
        <v>399</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400</v>
      </c>
      <c r="BR109" s="918"/>
      <c r="BS109" s="918"/>
      <c r="BT109" s="918"/>
      <c r="BU109" s="919"/>
      <c r="BV109" s="920" t="s">
        <v>285</v>
      </c>
      <c r="BW109" s="918"/>
      <c r="BX109" s="918"/>
      <c r="BY109" s="918"/>
      <c r="BZ109" s="919"/>
      <c r="CA109" s="920" t="s">
        <v>284</v>
      </c>
      <c r="CB109" s="918"/>
      <c r="CC109" s="918"/>
      <c r="CD109" s="918"/>
      <c r="CE109" s="919"/>
      <c r="CF109" s="958" t="s">
        <v>401</v>
      </c>
      <c r="CG109" s="958"/>
      <c r="CH109" s="958"/>
      <c r="CI109" s="958"/>
      <c r="CJ109" s="958"/>
      <c r="CK109" s="920" t="s">
        <v>402</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400</v>
      </c>
      <c r="DH109" s="918"/>
      <c r="DI109" s="918"/>
      <c r="DJ109" s="918"/>
      <c r="DK109" s="919"/>
      <c r="DL109" s="920" t="s">
        <v>285</v>
      </c>
      <c r="DM109" s="918"/>
      <c r="DN109" s="918"/>
      <c r="DO109" s="918"/>
      <c r="DP109" s="919"/>
      <c r="DQ109" s="920" t="s">
        <v>284</v>
      </c>
      <c r="DR109" s="918"/>
      <c r="DS109" s="918"/>
      <c r="DT109" s="918"/>
      <c r="DU109" s="919"/>
      <c r="DV109" s="920" t="s">
        <v>401</v>
      </c>
      <c r="DW109" s="918"/>
      <c r="DX109" s="918"/>
      <c r="DY109" s="918"/>
      <c r="DZ109" s="949"/>
    </row>
    <row r="110" spans="1:131" s="197" customFormat="1" ht="26.25" customHeight="1" x14ac:dyDescent="0.15">
      <c r="A110" s="787" t="s">
        <v>403</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3642606</v>
      </c>
      <c r="AB110" s="903"/>
      <c r="AC110" s="903"/>
      <c r="AD110" s="903"/>
      <c r="AE110" s="904"/>
      <c r="AF110" s="905">
        <v>3673521</v>
      </c>
      <c r="AG110" s="903"/>
      <c r="AH110" s="903"/>
      <c r="AI110" s="903"/>
      <c r="AJ110" s="904"/>
      <c r="AK110" s="905">
        <v>4406777</v>
      </c>
      <c r="AL110" s="903"/>
      <c r="AM110" s="903"/>
      <c r="AN110" s="903"/>
      <c r="AO110" s="904"/>
      <c r="AP110" s="906">
        <v>29.9</v>
      </c>
      <c r="AQ110" s="907"/>
      <c r="AR110" s="907"/>
      <c r="AS110" s="907"/>
      <c r="AT110" s="908"/>
      <c r="AU110" s="950" t="s">
        <v>61</v>
      </c>
      <c r="AV110" s="951"/>
      <c r="AW110" s="951"/>
      <c r="AX110" s="951"/>
      <c r="AY110" s="952"/>
      <c r="AZ110" s="846" t="s">
        <v>404</v>
      </c>
      <c r="BA110" s="788"/>
      <c r="BB110" s="788"/>
      <c r="BC110" s="788"/>
      <c r="BD110" s="788"/>
      <c r="BE110" s="788"/>
      <c r="BF110" s="788"/>
      <c r="BG110" s="788"/>
      <c r="BH110" s="788"/>
      <c r="BI110" s="788"/>
      <c r="BJ110" s="788"/>
      <c r="BK110" s="788"/>
      <c r="BL110" s="788"/>
      <c r="BM110" s="788"/>
      <c r="BN110" s="788"/>
      <c r="BO110" s="788"/>
      <c r="BP110" s="789"/>
      <c r="BQ110" s="829">
        <v>31426663</v>
      </c>
      <c r="BR110" s="830"/>
      <c r="BS110" s="830"/>
      <c r="BT110" s="830"/>
      <c r="BU110" s="830"/>
      <c r="BV110" s="830">
        <v>33371812</v>
      </c>
      <c r="BW110" s="830"/>
      <c r="BX110" s="830"/>
      <c r="BY110" s="830"/>
      <c r="BZ110" s="830"/>
      <c r="CA110" s="830">
        <v>31772467</v>
      </c>
      <c r="CB110" s="830"/>
      <c r="CC110" s="830"/>
      <c r="CD110" s="830"/>
      <c r="CE110" s="830"/>
      <c r="CF110" s="891">
        <v>215.9</v>
      </c>
      <c r="CG110" s="892"/>
      <c r="CH110" s="892"/>
      <c r="CI110" s="892"/>
      <c r="CJ110" s="892"/>
      <c r="CK110" s="946" t="s">
        <v>405</v>
      </c>
      <c r="CL110" s="894"/>
      <c r="CM110" s="899" t="s">
        <v>406</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v>78480</v>
      </c>
      <c r="DH110" s="830"/>
      <c r="DI110" s="830"/>
      <c r="DJ110" s="830"/>
      <c r="DK110" s="830"/>
      <c r="DL110" s="830">
        <v>85982</v>
      </c>
      <c r="DM110" s="830"/>
      <c r="DN110" s="830"/>
      <c r="DO110" s="830"/>
      <c r="DP110" s="830"/>
      <c r="DQ110" s="830">
        <v>75324</v>
      </c>
      <c r="DR110" s="830"/>
      <c r="DS110" s="830"/>
      <c r="DT110" s="830"/>
      <c r="DU110" s="830"/>
      <c r="DV110" s="831">
        <v>0.5</v>
      </c>
      <c r="DW110" s="831"/>
      <c r="DX110" s="831"/>
      <c r="DY110" s="831"/>
      <c r="DZ110" s="832"/>
    </row>
    <row r="111" spans="1:131" s="197" customFormat="1" ht="26.25" customHeight="1" x14ac:dyDescent="0.15">
      <c r="A111" s="808" t="s">
        <v>407</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408</v>
      </c>
      <c r="AB111" s="939"/>
      <c r="AC111" s="939"/>
      <c r="AD111" s="939"/>
      <c r="AE111" s="940"/>
      <c r="AF111" s="941" t="s">
        <v>408</v>
      </c>
      <c r="AG111" s="939"/>
      <c r="AH111" s="939"/>
      <c r="AI111" s="939"/>
      <c r="AJ111" s="940"/>
      <c r="AK111" s="941" t="s">
        <v>408</v>
      </c>
      <c r="AL111" s="939"/>
      <c r="AM111" s="939"/>
      <c r="AN111" s="939"/>
      <c r="AO111" s="940"/>
      <c r="AP111" s="942" t="s">
        <v>408</v>
      </c>
      <c r="AQ111" s="943"/>
      <c r="AR111" s="943"/>
      <c r="AS111" s="943"/>
      <c r="AT111" s="944"/>
      <c r="AU111" s="953"/>
      <c r="AV111" s="954"/>
      <c r="AW111" s="954"/>
      <c r="AX111" s="954"/>
      <c r="AY111" s="955"/>
      <c r="AZ111" s="797" t="s">
        <v>409</v>
      </c>
      <c r="BA111" s="798"/>
      <c r="BB111" s="798"/>
      <c r="BC111" s="798"/>
      <c r="BD111" s="798"/>
      <c r="BE111" s="798"/>
      <c r="BF111" s="798"/>
      <c r="BG111" s="798"/>
      <c r="BH111" s="798"/>
      <c r="BI111" s="798"/>
      <c r="BJ111" s="798"/>
      <c r="BK111" s="798"/>
      <c r="BL111" s="798"/>
      <c r="BM111" s="798"/>
      <c r="BN111" s="798"/>
      <c r="BO111" s="798"/>
      <c r="BP111" s="799"/>
      <c r="BQ111" s="800">
        <v>315624</v>
      </c>
      <c r="BR111" s="801"/>
      <c r="BS111" s="801"/>
      <c r="BT111" s="801"/>
      <c r="BU111" s="801"/>
      <c r="BV111" s="801">
        <v>85982</v>
      </c>
      <c r="BW111" s="801"/>
      <c r="BX111" s="801"/>
      <c r="BY111" s="801"/>
      <c r="BZ111" s="801"/>
      <c r="CA111" s="801">
        <v>75324</v>
      </c>
      <c r="CB111" s="801"/>
      <c r="CC111" s="801"/>
      <c r="CD111" s="801"/>
      <c r="CE111" s="801"/>
      <c r="CF111" s="878">
        <v>0.5</v>
      </c>
      <c r="CG111" s="879"/>
      <c r="CH111" s="879"/>
      <c r="CI111" s="879"/>
      <c r="CJ111" s="879"/>
      <c r="CK111" s="947"/>
      <c r="CL111" s="896"/>
      <c r="CM111" s="833" t="s">
        <v>410</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408</v>
      </c>
      <c r="DH111" s="801"/>
      <c r="DI111" s="801"/>
      <c r="DJ111" s="801"/>
      <c r="DK111" s="801"/>
      <c r="DL111" s="801" t="s">
        <v>408</v>
      </c>
      <c r="DM111" s="801"/>
      <c r="DN111" s="801"/>
      <c r="DO111" s="801"/>
      <c r="DP111" s="801"/>
      <c r="DQ111" s="801" t="s">
        <v>408</v>
      </c>
      <c r="DR111" s="801"/>
      <c r="DS111" s="801"/>
      <c r="DT111" s="801"/>
      <c r="DU111" s="801"/>
      <c r="DV111" s="853" t="s">
        <v>408</v>
      </c>
      <c r="DW111" s="853"/>
      <c r="DX111" s="853"/>
      <c r="DY111" s="853"/>
      <c r="DZ111" s="854"/>
    </row>
    <row r="112" spans="1:131" s="197" customFormat="1" ht="26.25" customHeight="1" x14ac:dyDescent="0.15">
      <c r="A112" s="932" t="s">
        <v>411</v>
      </c>
      <c r="B112" s="933"/>
      <c r="C112" s="798" t="s">
        <v>412</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413</v>
      </c>
      <c r="AB112" s="814"/>
      <c r="AC112" s="814"/>
      <c r="AD112" s="814"/>
      <c r="AE112" s="815"/>
      <c r="AF112" s="816" t="s">
        <v>413</v>
      </c>
      <c r="AG112" s="814"/>
      <c r="AH112" s="814"/>
      <c r="AI112" s="814"/>
      <c r="AJ112" s="815"/>
      <c r="AK112" s="816" t="s">
        <v>413</v>
      </c>
      <c r="AL112" s="814"/>
      <c r="AM112" s="814"/>
      <c r="AN112" s="814"/>
      <c r="AO112" s="815"/>
      <c r="AP112" s="784" t="s">
        <v>413</v>
      </c>
      <c r="AQ112" s="785"/>
      <c r="AR112" s="785"/>
      <c r="AS112" s="785"/>
      <c r="AT112" s="786"/>
      <c r="AU112" s="953"/>
      <c r="AV112" s="954"/>
      <c r="AW112" s="954"/>
      <c r="AX112" s="954"/>
      <c r="AY112" s="955"/>
      <c r="AZ112" s="797" t="s">
        <v>414</v>
      </c>
      <c r="BA112" s="798"/>
      <c r="BB112" s="798"/>
      <c r="BC112" s="798"/>
      <c r="BD112" s="798"/>
      <c r="BE112" s="798"/>
      <c r="BF112" s="798"/>
      <c r="BG112" s="798"/>
      <c r="BH112" s="798"/>
      <c r="BI112" s="798"/>
      <c r="BJ112" s="798"/>
      <c r="BK112" s="798"/>
      <c r="BL112" s="798"/>
      <c r="BM112" s="798"/>
      <c r="BN112" s="798"/>
      <c r="BO112" s="798"/>
      <c r="BP112" s="799"/>
      <c r="BQ112" s="800">
        <v>10833704</v>
      </c>
      <c r="BR112" s="801"/>
      <c r="BS112" s="801"/>
      <c r="BT112" s="801"/>
      <c r="BU112" s="801"/>
      <c r="BV112" s="801">
        <v>10106056</v>
      </c>
      <c r="BW112" s="801"/>
      <c r="BX112" s="801"/>
      <c r="BY112" s="801"/>
      <c r="BZ112" s="801"/>
      <c r="CA112" s="801">
        <v>9626788</v>
      </c>
      <c r="CB112" s="801"/>
      <c r="CC112" s="801"/>
      <c r="CD112" s="801"/>
      <c r="CE112" s="801"/>
      <c r="CF112" s="878">
        <v>65.400000000000006</v>
      </c>
      <c r="CG112" s="879"/>
      <c r="CH112" s="879"/>
      <c r="CI112" s="879"/>
      <c r="CJ112" s="879"/>
      <c r="CK112" s="947"/>
      <c r="CL112" s="896"/>
      <c r="CM112" s="833" t="s">
        <v>415</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413</v>
      </c>
      <c r="DH112" s="801"/>
      <c r="DI112" s="801"/>
      <c r="DJ112" s="801"/>
      <c r="DK112" s="801"/>
      <c r="DL112" s="801" t="s">
        <v>413</v>
      </c>
      <c r="DM112" s="801"/>
      <c r="DN112" s="801"/>
      <c r="DO112" s="801"/>
      <c r="DP112" s="801"/>
      <c r="DQ112" s="801" t="s">
        <v>413</v>
      </c>
      <c r="DR112" s="801"/>
      <c r="DS112" s="801"/>
      <c r="DT112" s="801"/>
      <c r="DU112" s="801"/>
      <c r="DV112" s="853" t="s">
        <v>413</v>
      </c>
      <c r="DW112" s="853"/>
      <c r="DX112" s="853"/>
      <c r="DY112" s="853"/>
      <c r="DZ112" s="854"/>
    </row>
    <row r="113" spans="1:130" s="197" customFormat="1" ht="26.25" customHeight="1" x14ac:dyDescent="0.15">
      <c r="A113" s="934"/>
      <c r="B113" s="935"/>
      <c r="C113" s="798" t="s">
        <v>416</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936350</v>
      </c>
      <c r="AB113" s="939"/>
      <c r="AC113" s="939"/>
      <c r="AD113" s="939"/>
      <c r="AE113" s="940"/>
      <c r="AF113" s="941">
        <v>910224</v>
      </c>
      <c r="AG113" s="939"/>
      <c r="AH113" s="939"/>
      <c r="AI113" s="939"/>
      <c r="AJ113" s="940"/>
      <c r="AK113" s="941">
        <v>873835</v>
      </c>
      <c r="AL113" s="939"/>
      <c r="AM113" s="939"/>
      <c r="AN113" s="939"/>
      <c r="AO113" s="940"/>
      <c r="AP113" s="942">
        <v>5.9</v>
      </c>
      <c r="AQ113" s="943"/>
      <c r="AR113" s="943"/>
      <c r="AS113" s="943"/>
      <c r="AT113" s="944"/>
      <c r="AU113" s="953"/>
      <c r="AV113" s="954"/>
      <c r="AW113" s="954"/>
      <c r="AX113" s="954"/>
      <c r="AY113" s="955"/>
      <c r="AZ113" s="797" t="s">
        <v>417</v>
      </c>
      <c r="BA113" s="798"/>
      <c r="BB113" s="798"/>
      <c r="BC113" s="798"/>
      <c r="BD113" s="798"/>
      <c r="BE113" s="798"/>
      <c r="BF113" s="798"/>
      <c r="BG113" s="798"/>
      <c r="BH113" s="798"/>
      <c r="BI113" s="798"/>
      <c r="BJ113" s="798"/>
      <c r="BK113" s="798"/>
      <c r="BL113" s="798"/>
      <c r="BM113" s="798"/>
      <c r="BN113" s="798"/>
      <c r="BO113" s="798"/>
      <c r="BP113" s="799"/>
      <c r="BQ113" s="800">
        <v>756726</v>
      </c>
      <c r="BR113" s="801"/>
      <c r="BS113" s="801"/>
      <c r="BT113" s="801"/>
      <c r="BU113" s="801"/>
      <c r="BV113" s="801">
        <v>696626</v>
      </c>
      <c r="BW113" s="801"/>
      <c r="BX113" s="801"/>
      <c r="BY113" s="801"/>
      <c r="BZ113" s="801"/>
      <c r="CA113" s="801">
        <v>689997</v>
      </c>
      <c r="CB113" s="801"/>
      <c r="CC113" s="801"/>
      <c r="CD113" s="801"/>
      <c r="CE113" s="801"/>
      <c r="CF113" s="878">
        <v>4.7</v>
      </c>
      <c r="CG113" s="879"/>
      <c r="CH113" s="879"/>
      <c r="CI113" s="879"/>
      <c r="CJ113" s="879"/>
      <c r="CK113" s="947"/>
      <c r="CL113" s="896"/>
      <c r="CM113" s="833" t="s">
        <v>418</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413</v>
      </c>
      <c r="DH113" s="814"/>
      <c r="DI113" s="814"/>
      <c r="DJ113" s="814"/>
      <c r="DK113" s="815"/>
      <c r="DL113" s="816" t="s">
        <v>413</v>
      </c>
      <c r="DM113" s="814"/>
      <c r="DN113" s="814"/>
      <c r="DO113" s="814"/>
      <c r="DP113" s="815"/>
      <c r="DQ113" s="816" t="s">
        <v>413</v>
      </c>
      <c r="DR113" s="814"/>
      <c r="DS113" s="814"/>
      <c r="DT113" s="814"/>
      <c r="DU113" s="815"/>
      <c r="DV113" s="784" t="s">
        <v>413</v>
      </c>
      <c r="DW113" s="785"/>
      <c r="DX113" s="785"/>
      <c r="DY113" s="785"/>
      <c r="DZ113" s="786"/>
    </row>
    <row r="114" spans="1:130" s="197" customFormat="1" ht="26.25" customHeight="1" x14ac:dyDescent="0.15">
      <c r="A114" s="934"/>
      <c r="B114" s="935"/>
      <c r="C114" s="798" t="s">
        <v>419</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69447</v>
      </c>
      <c r="AB114" s="814"/>
      <c r="AC114" s="814"/>
      <c r="AD114" s="814"/>
      <c r="AE114" s="815"/>
      <c r="AF114" s="816">
        <v>95880</v>
      </c>
      <c r="AG114" s="814"/>
      <c r="AH114" s="814"/>
      <c r="AI114" s="814"/>
      <c r="AJ114" s="815"/>
      <c r="AK114" s="816">
        <v>106879</v>
      </c>
      <c r="AL114" s="814"/>
      <c r="AM114" s="814"/>
      <c r="AN114" s="814"/>
      <c r="AO114" s="815"/>
      <c r="AP114" s="784">
        <v>0.7</v>
      </c>
      <c r="AQ114" s="785"/>
      <c r="AR114" s="785"/>
      <c r="AS114" s="785"/>
      <c r="AT114" s="786"/>
      <c r="AU114" s="953"/>
      <c r="AV114" s="954"/>
      <c r="AW114" s="954"/>
      <c r="AX114" s="954"/>
      <c r="AY114" s="955"/>
      <c r="AZ114" s="797" t="s">
        <v>420</v>
      </c>
      <c r="BA114" s="798"/>
      <c r="BB114" s="798"/>
      <c r="BC114" s="798"/>
      <c r="BD114" s="798"/>
      <c r="BE114" s="798"/>
      <c r="BF114" s="798"/>
      <c r="BG114" s="798"/>
      <c r="BH114" s="798"/>
      <c r="BI114" s="798"/>
      <c r="BJ114" s="798"/>
      <c r="BK114" s="798"/>
      <c r="BL114" s="798"/>
      <c r="BM114" s="798"/>
      <c r="BN114" s="798"/>
      <c r="BO114" s="798"/>
      <c r="BP114" s="799"/>
      <c r="BQ114" s="800">
        <v>4946059</v>
      </c>
      <c r="BR114" s="801"/>
      <c r="BS114" s="801"/>
      <c r="BT114" s="801"/>
      <c r="BU114" s="801"/>
      <c r="BV114" s="801">
        <v>4569078</v>
      </c>
      <c r="BW114" s="801"/>
      <c r="BX114" s="801"/>
      <c r="BY114" s="801"/>
      <c r="BZ114" s="801"/>
      <c r="CA114" s="801">
        <v>4270891</v>
      </c>
      <c r="CB114" s="801"/>
      <c r="CC114" s="801"/>
      <c r="CD114" s="801"/>
      <c r="CE114" s="801"/>
      <c r="CF114" s="878">
        <v>29</v>
      </c>
      <c r="CG114" s="879"/>
      <c r="CH114" s="879"/>
      <c r="CI114" s="879"/>
      <c r="CJ114" s="879"/>
      <c r="CK114" s="947"/>
      <c r="CL114" s="896"/>
      <c r="CM114" s="833" t="s">
        <v>421</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413</v>
      </c>
      <c r="DH114" s="814"/>
      <c r="DI114" s="814"/>
      <c r="DJ114" s="814"/>
      <c r="DK114" s="815"/>
      <c r="DL114" s="816" t="s">
        <v>413</v>
      </c>
      <c r="DM114" s="814"/>
      <c r="DN114" s="814"/>
      <c r="DO114" s="814"/>
      <c r="DP114" s="815"/>
      <c r="DQ114" s="816" t="s">
        <v>413</v>
      </c>
      <c r="DR114" s="814"/>
      <c r="DS114" s="814"/>
      <c r="DT114" s="814"/>
      <c r="DU114" s="815"/>
      <c r="DV114" s="784" t="s">
        <v>413</v>
      </c>
      <c r="DW114" s="785"/>
      <c r="DX114" s="785"/>
      <c r="DY114" s="785"/>
      <c r="DZ114" s="786"/>
    </row>
    <row r="115" spans="1:130" s="197" customFormat="1" ht="26.25" customHeight="1" x14ac:dyDescent="0.15">
      <c r="A115" s="934"/>
      <c r="B115" s="935"/>
      <c r="C115" s="798" t="s">
        <v>422</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53181</v>
      </c>
      <c r="AB115" s="939"/>
      <c r="AC115" s="939"/>
      <c r="AD115" s="939"/>
      <c r="AE115" s="940"/>
      <c r="AF115" s="941">
        <v>232490</v>
      </c>
      <c r="AG115" s="939"/>
      <c r="AH115" s="939"/>
      <c r="AI115" s="939"/>
      <c r="AJ115" s="940"/>
      <c r="AK115" s="941">
        <v>6871</v>
      </c>
      <c r="AL115" s="939"/>
      <c r="AM115" s="939"/>
      <c r="AN115" s="939"/>
      <c r="AO115" s="940"/>
      <c r="AP115" s="942">
        <v>0</v>
      </c>
      <c r="AQ115" s="943"/>
      <c r="AR115" s="943"/>
      <c r="AS115" s="943"/>
      <c r="AT115" s="944"/>
      <c r="AU115" s="953"/>
      <c r="AV115" s="954"/>
      <c r="AW115" s="954"/>
      <c r="AX115" s="954"/>
      <c r="AY115" s="955"/>
      <c r="AZ115" s="797" t="s">
        <v>423</v>
      </c>
      <c r="BA115" s="798"/>
      <c r="BB115" s="798"/>
      <c r="BC115" s="798"/>
      <c r="BD115" s="798"/>
      <c r="BE115" s="798"/>
      <c r="BF115" s="798"/>
      <c r="BG115" s="798"/>
      <c r="BH115" s="798"/>
      <c r="BI115" s="798"/>
      <c r="BJ115" s="798"/>
      <c r="BK115" s="798"/>
      <c r="BL115" s="798"/>
      <c r="BM115" s="798"/>
      <c r="BN115" s="798"/>
      <c r="BO115" s="798"/>
      <c r="BP115" s="799"/>
      <c r="BQ115" s="800" t="s">
        <v>413</v>
      </c>
      <c r="BR115" s="801"/>
      <c r="BS115" s="801"/>
      <c r="BT115" s="801"/>
      <c r="BU115" s="801"/>
      <c r="BV115" s="801" t="s">
        <v>413</v>
      </c>
      <c r="BW115" s="801"/>
      <c r="BX115" s="801"/>
      <c r="BY115" s="801"/>
      <c r="BZ115" s="801"/>
      <c r="CA115" s="801" t="s">
        <v>413</v>
      </c>
      <c r="CB115" s="801"/>
      <c r="CC115" s="801"/>
      <c r="CD115" s="801"/>
      <c r="CE115" s="801"/>
      <c r="CF115" s="878" t="s">
        <v>413</v>
      </c>
      <c r="CG115" s="879"/>
      <c r="CH115" s="879"/>
      <c r="CI115" s="879"/>
      <c r="CJ115" s="879"/>
      <c r="CK115" s="947"/>
      <c r="CL115" s="896"/>
      <c r="CM115" s="797" t="s">
        <v>424</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413</v>
      </c>
      <c r="DH115" s="814"/>
      <c r="DI115" s="814"/>
      <c r="DJ115" s="814"/>
      <c r="DK115" s="815"/>
      <c r="DL115" s="816" t="s">
        <v>413</v>
      </c>
      <c r="DM115" s="814"/>
      <c r="DN115" s="814"/>
      <c r="DO115" s="814"/>
      <c r="DP115" s="815"/>
      <c r="DQ115" s="816" t="s">
        <v>413</v>
      </c>
      <c r="DR115" s="814"/>
      <c r="DS115" s="814"/>
      <c r="DT115" s="814"/>
      <c r="DU115" s="815"/>
      <c r="DV115" s="784" t="s">
        <v>413</v>
      </c>
      <c r="DW115" s="785"/>
      <c r="DX115" s="785"/>
      <c r="DY115" s="785"/>
      <c r="DZ115" s="786"/>
    </row>
    <row r="116" spans="1:130" s="197" customFormat="1" ht="26.25" customHeight="1" x14ac:dyDescent="0.15">
      <c r="A116" s="936"/>
      <c r="B116" s="937"/>
      <c r="C116" s="876" t="s">
        <v>425</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v>2</v>
      </c>
      <c r="AB116" s="814"/>
      <c r="AC116" s="814"/>
      <c r="AD116" s="814"/>
      <c r="AE116" s="815"/>
      <c r="AF116" s="816">
        <v>5</v>
      </c>
      <c r="AG116" s="814"/>
      <c r="AH116" s="814"/>
      <c r="AI116" s="814"/>
      <c r="AJ116" s="815"/>
      <c r="AK116" s="816" t="s">
        <v>413</v>
      </c>
      <c r="AL116" s="814"/>
      <c r="AM116" s="814"/>
      <c r="AN116" s="814"/>
      <c r="AO116" s="815"/>
      <c r="AP116" s="784" t="s">
        <v>413</v>
      </c>
      <c r="AQ116" s="785"/>
      <c r="AR116" s="785"/>
      <c r="AS116" s="785"/>
      <c r="AT116" s="786"/>
      <c r="AU116" s="953"/>
      <c r="AV116" s="954"/>
      <c r="AW116" s="954"/>
      <c r="AX116" s="954"/>
      <c r="AY116" s="955"/>
      <c r="AZ116" s="797" t="s">
        <v>426</v>
      </c>
      <c r="BA116" s="798"/>
      <c r="BB116" s="798"/>
      <c r="BC116" s="798"/>
      <c r="BD116" s="798"/>
      <c r="BE116" s="798"/>
      <c r="BF116" s="798"/>
      <c r="BG116" s="798"/>
      <c r="BH116" s="798"/>
      <c r="BI116" s="798"/>
      <c r="BJ116" s="798"/>
      <c r="BK116" s="798"/>
      <c r="BL116" s="798"/>
      <c r="BM116" s="798"/>
      <c r="BN116" s="798"/>
      <c r="BO116" s="798"/>
      <c r="BP116" s="799"/>
      <c r="BQ116" s="800" t="s">
        <v>413</v>
      </c>
      <c r="BR116" s="801"/>
      <c r="BS116" s="801"/>
      <c r="BT116" s="801"/>
      <c r="BU116" s="801"/>
      <c r="BV116" s="801" t="s">
        <v>413</v>
      </c>
      <c r="BW116" s="801"/>
      <c r="BX116" s="801"/>
      <c r="BY116" s="801"/>
      <c r="BZ116" s="801"/>
      <c r="CA116" s="801" t="s">
        <v>413</v>
      </c>
      <c r="CB116" s="801"/>
      <c r="CC116" s="801"/>
      <c r="CD116" s="801"/>
      <c r="CE116" s="801"/>
      <c r="CF116" s="878" t="s">
        <v>413</v>
      </c>
      <c r="CG116" s="879"/>
      <c r="CH116" s="879"/>
      <c r="CI116" s="879"/>
      <c r="CJ116" s="879"/>
      <c r="CK116" s="947"/>
      <c r="CL116" s="896"/>
      <c r="CM116" s="833" t="s">
        <v>427</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413</v>
      </c>
      <c r="DH116" s="814"/>
      <c r="DI116" s="814"/>
      <c r="DJ116" s="814"/>
      <c r="DK116" s="815"/>
      <c r="DL116" s="816" t="s">
        <v>413</v>
      </c>
      <c r="DM116" s="814"/>
      <c r="DN116" s="814"/>
      <c r="DO116" s="814"/>
      <c r="DP116" s="815"/>
      <c r="DQ116" s="816" t="s">
        <v>413</v>
      </c>
      <c r="DR116" s="814"/>
      <c r="DS116" s="814"/>
      <c r="DT116" s="814"/>
      <c r="DU116" s="815"/>
      <c r="DV116" s="784" t="s">
        <v>413</v>
      </c>
      <c r="DW116" s="785"/>
      <c r="DX116" s="785"/>
      <c r="DY116" s="785"/>
      <c r="DZ116" s="786"/>
    </row>
    <row r="117" spans="1:130" s="197" customFormat="1" ht="26.25" customHeight="1" x14ac:dyDescent="0.15">
      <c r="A117" s="917" t="s">
        <v>168</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428</v>
      </c>
      <c r="Z117" s="919"/>
      <c r="AA117" s="924">
        <v>4701586</v>
      </c>
      <c r="AB117" s="925"/>
      <c r="AC117" s="925"/>
      <c r="AD117" s="925"/>
      <c r="AE117" s="926"/>
      <c r="AF117" s="928">
        <v>4912120</v>
      </c>
      <c r="AG117" s="925"/>
      <c r="AH117" s="925"/>
      <c r="AI117" s="925"/>
      <c r="AJ117" s="926"/>
      <c r="AK117" s="928">
        <v>5394362</v>
      </c>
      <c r="AL117" s="925"/>
      <c r="AM117" s="925"/>
      <c r="AN117" s="925"/>
      <c r="AO117" s="926"/>
      <c r="AP117" s="929"/>
      <c r="AQ117" s="930"/>
      <c r="AR117" s="930"/>
      <c r="AS117" s="930"/>
      <c r="AT117" s="931"/>
      <c r="AU117" s="953"/>
      <c r="AV117" s="954"/>
      <c r="AW117" s="954"/>
      <c r="AX117" s="954"/>
      <c r="AY117" s="955"/>
      <c r="AZ117" s="875" t="s">
        <v>429</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430</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x14ac:dyDescent="0.15">
      <c r="A118" s="917" t="s">
        <v>402</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400</v>
      </c>
      <c r="AB118" s="918"/>
      <c r="AC118" s="918"/>
      <c r="AD118" s="918"/>
      <c r="AE118" s="919"/>
      <c r="AF118" s="920" t="s">
        <v>285</v>
      </c>
      <c r="AG118" s="918"/>
      <c r="AH118" s="918"/>
      <c r="AI118" s="918"/>
      <c r="AJ118" s="919"/>
      <c r="AK118" s="920" t="s">
        <v>284</v>
      </c>
      <c r="AL118" s="918"/>
      <c r="AM118" s="918"/>
      <c r="AN118" s="918"/>
      <c r="AO118" s="919"/>
      <c r="AP118" s="921" t="s">
        <v>401</v>
      </c>
      <c r="AQ118" s="922"/>
      <c r="AR118" s="922"/>
      <c r="AS118" s="922"/>
      <c r="AT118" s="923"/>
      <c r="AU118" s="956"/>
      <c r="AV118" s="957"/>
      <c r="AW118" s="957"/>
      <c r="AX118" s="957"/>
      <c r="AY118" s="957"/>
      <c r="AZ118" s="228" t="s">
        <v>168</v>
      </c>
      <c r="BA118" s="228"/>
      <c r="BB118" s="228"/>
      <c r="BC118" s="228"/>
      <c r="BD118" s="228"/>
      <c r="BE118" s="228"/>
      <c r="BF118" s="228"/>
      <c r="BG118" s="228"/>
      <c r="BH118" s="228"/>
      <c r="BI118" s="228"/>
      <c r="BJ118" s="228"/>
      <c r="BK118" s="228"/>
      <c r="BL118" s="228"/>
      <c r="BM118" s="228"/>
      <c r="BN118" s="228"/>
      <c r="BO118" s="867" t="s">
        <v>431</v>
      </c>
      <c r="BP118" s="868"/>
      <c r="BQ118" s="887">
        <v>48278776</v>
      </c>
      <c r="BR118" s="888"/>
      <c r="BS118" s="888"/>
      <c r="BT118" s="888"/>
      <c r="BU118" s="888"/>
      <c r="BV118" s="888">
        <v>48829554</v>
      </c>
      <c r="BW118" s="888"/>
      <c r="BX118" s="888"/>
      <c r="BY118" s="888"/>
      <c r="BZ118" s="888"/>
      <c r="CA118" s="888">
        <v>46435467</v>
      </c>
      <c r="CB118" s="888"/>
      <c r="CC118" s="888"/>
      <c r="CD118" s="888"/>
      <c r="CE118" s="888"/>
      <c r="CF118" s="773"/>
      <c r="CG118" s="774"/>
      <c r="CH118" s="774"/>
      <c r="CI118" s="774"/>
      <c r="CJ118" s="871"/>
      <c r="CK118" s="947"/>
      <c r="CL118" s="896"/>
      <c r="CM118" s="833" t="s">
        <v>432</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x14ac:dyDescent="0.15">
      <c r="A119" s="893" t="s">
        <v>405</v>
      </c>
      <c r="B119" s="894"/>
      <c r="C119" s="899" t="s">
        <v>406</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v>5808</v>
      </c>
      <c r="AB119" s="903"/>
      <c r="AC119" s="903"/>
      <c r="AD119" s="903"/>
      <c r="AE119" s="904"/>
      <c r="AF119" s="905">
        <v>6277</v>
      </c>
      <c r="AG119" s="903"/>
      <c r="AH119" s="903"/>
      <c r="AI119" s="903"/>
      <c r="AJ119" s="904"/>
      <c r="AK119" s="905">
        <v>6614</v>
      </c>
      <c r="AL119" s="903"/>
      <c r="AM119" s="903"/>
      <c r="AN119" s="903"/>
      <c r="AO119" s="904"/>
      <c r="AP119" s="906">
        <v>0</v>
      </c>
      <c r="AQ119" s="907"/>
      <c r="AR119" s="907"/>
      <c r="AS119" s="907"/>
      <c r="AT119" s="908"/>
      <c r="AU119" s="909" t="s">
        <v>433</v>
      </c>
      <c r="AV119" s="910"/>
      <c r="AW119" s="910"/>
      <c r="AX119" s="910"/>
      <c r="AY119" s="911"/>
      <c r="AZ119" s="846" t="s">
        <v>434</v>
      </c>
      <c r="BA119" s="788"/>
      <c r="BB119" s="788"/>
      <c r="BC119" s="788"/>
      <c r="BD119" s="788"/>
      <c r="BE119" s="788"/>
      <c r="BF119" s="788"/>
      <c r="BG119" s="788"/>
      <c r="BH119" s="788"/>
      <c r="BI119" s="788"/>
      <c r="BJ119" s="788"/>
      <c r="BK119" s="788"/>
      <c r="BL119" s="788"/>
      <c r="BM119" s="788"/>
      <c r="BN119" s="788"/>
      <c r="BO119" s="788"/>
      <c r="BP119" s="789"/>
      <c r="BQ119" s="829">
        <v>8197148</v>
      </c>
      <c r="BR119" s="830"/>
      <c r="BS119" s="830"/>
      <c r="BT119" s="830"/>
      <c r="BU119" s="830"/>
      <c r="BV119" s="830">
        <v>8760361</v>
      </c>
      <c r="BW119" s="830"/>
      <c r="BX119" s="830"/>
      <c r="BY119" s="830"/>
      <c r="BZ119" s="830"/>
      <c r="CA119" s="830">
        <v>10021002</v>
      </c>
      <c r="CB119" s="830"/>
      <c r="CC119" s="830"/>
      <c r="CD119" s="830"/>
      <c r="CE119" s="830"/>
      <c r="CF119" s="891">
        <v>68.099999999999994</v>
      </c>
      <c r="CG119" s="892"/>
      <c r="CH119" s="892"/>
      <c r="CI119" s="892"/>
      <c r="CJ119" s="892"/>
      <c r="CK119" s="948"/>
      <c r="CL119" s="898"/>
      <c r="CM119" s="855" t="s">
        <v>435</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v>237144</v>
      </c>
      <c r="DH119" s="747"/>
      <c r="DI119" s="747"/>
      <c r="DJ119" s="747"/>
      <c r="DK119" s="748"/>
      <c r="DL119" s="749" t="s">
        <v>109</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x14ac:dyDescent="0.15">
      <c r="A120" s="895"/>
      <c r="B120" s="896"/>
      <c r="C120" s="833" t="s">
        <v>410</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436</v>
      </c>
      <c r="BA120" s="798"/>
      <c r="BB120" s="798"/>
      <c r="BC120" s="798"/>
      <c r="BD120" s="798"/>
      <c r="BE120" s="798"/>
      <c r="BF120" s="798"/>
      <c r="BG120" s="798"/>
      <c r="BH120" s="798"/>
      <c r="BI120" s="798"/>
      <c r="BJ120" s="798"/>
      <c r="BK120" s="798"/>
      <c r="BL120" s="798"/>
      <c r="BM120" s="798"/>
      <c r="BN120" s="798"/>
      <c r="BO120" s="798"/>
      <c r="BP120" s="799"/>
      <c r="BQ120" s="800">
        <v>37053</v>
      </c>
      <c r="BR120" s="801"/>
      <c r="BS120" s="801"/>
      <c r="BT120" s="801"/>
      <c r="BU120" s="801"/>
      <c r="BV120" s="801">
        <v>6900</v>
      </c>
      <c r="BW120" s="801"/>
      <c r="BX120" s="801"/>
      <c r="BY120" s="801"/>
      <c r="BZ120" s="801"/>
      <c r="CA120" s="801">
        <v>5283</v>
      </c>
      <c r="CB120" s="801"/>
      <c r="CC120" s="801"/>
      <c r="CD120" s="801"/>
      <c r="CE120" s="801"/>
      <c r="CF120" s="878">
        <v>0</v>
      </c>
      <c r="CG120" s="879"/>
      <c r="CH120" s="879"/>
      <c r="CI120" s="879"/>
      <c r="CJ120" s="879"/>
      <c r="CK120" s="880" t="s">
        <v>437</v>
      </c>
      <c r="CL120" s="840"/>
      <c r="CM120" s="840"/>
      <c r="CN120" s="840"/>
      <c r="CO120" s="841"/>
      <c r="CP120" s="884" t="s">
        <v>383</v>
      </c>
      <c r="CQ120" s="885"/>
      <c r="CR120" s="885"/>
      <c r="CS120" s="885"/>
      <c r="CT120" s="885"/>
      <c r="CU120" s="885"/>
      <c r="CV120" s="885"/>
      <c r="CW120" s="885"/>
      <c r="CX120" s="885"/>
      <c r="CY120" s="885"/>
      <c r="CZ120" s="885"/>
      <c r="DA120" s="885"/>
      <c r="DB120" s="885"/>
      <c r="DC120" s="885"/>
      <c r="DD120" s="885"/>
      <c r="DE120" s="885"/>
      <c r="DF120" s="886"/>
      <c r="DG120" s="829">
        <v>8212480</v>
      </c>
      <c r="DH120" s="830"/>
      <c r="DI120" s="830"/>
      <c r="DJ120" s="830"/>
      <c r="DK120" s="830"/>
      <c r="DL120" s="830">
        <v>7644301</v>
      </c>
      <c r="DM120" s="830"/>
      <c r="DN120" s="830"/>
      <c r="DO120" s="830"/>
      <c r="DP120" s="830"/>
      <c r="DQ120" s="830">
        <v>7228786</v>
      </c>
      <c r="DR120" s="830"/>
      <c r="DS120" s="830"/>
      <c r="DT120" s="830"/>
      <c r="DU120" s="830"/>
      <c r="DV120" s="831">
        <v>49.1</v>
      </c>
      <c r="DW120" s="831"/>
      <c r="DX120" s="831"/>
      <c r="DY120" s="831"/>
      <c r="DZ120" s="832"/>
    </row>
    <row r="121" spans="1:130" s="197" customFormat="1" ht="26.25" customHeight="1" x14ac:dyDescent="0.15">
      <c r="A121" s="895"/>
      <c r="B121" s="896"/>
      <c r="C121" s="872" t="s">
        <v>438</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439</v>
      </c>
      <c r="BA121" s="876"/>
      <c r="BB121" s="876"/>
      <c r="BC121" s="876"/>
      <c r="BD121" s="876"/>
      <c r="BE121" s="876"/>
      <c r="BF121" s="876"/>
      <c r="BG121" s="876"/>
      <c r="BH121" s="876"/>
      <c r="BI121" s="876"/>
      <c r="BJ121" s="876"/>
      <c r="BK121" s="876"/>
      <c r="BL121" s="876"/>
      <c r="BM121" s="876"/>
      <c r="BN121" s="876"/>
      <c r="BO121" s="876"/>
      <c r="BP121" s="877"/>
      <c r="BQ121" s="887">
        <v>30096574</v>
      </c>
      <c r="BR121" s="888"/>
      <c r="BS121" s="888"/>
      <c r="BT121" s="888"/>
      <c r="BU121" s="888"/>
      <c r="BV121" s="888">
        <v>31391776</v>
      </c>
      <c r="BW121" s="888"/>
      <c r="BX121" s="888"/>
      <c r="BY121" s="888"/>
      <c r="BZ121" s="888"/>
      <c r="CA121" s="888">
        <v>30324767</v>
      </c>
      <c r="CB121" s="888"/>
      <c r="CC121" s="888"/>
      <c r="CD121" s="888"/>
      <c r="CE121" s="888"/>
      <c r="CF121" s="889">
        <v>206.1</v>
      </c>
      <c r="CG121" s="890"/>
      <c r="CH121" s="890"/>
      <c r="CI121" s="890"/>
      <c r="CJ121" s="890"/>
      <c r="CK121" s="881"/>
      <c r="CL121" s="842"/>
      <c r="CM121" s="842"/>
      <c r="CN121" s="842"/>
      <c r="CO121" s="843"/>
      <c r="CP121" s="858" t="s">
        <v>380</v>
      </c>
      <c r="CQ121" s="859"/>
      <c r="CR121" s="859"/>
      <c r="CS121" s="859"/>
      <c r="CT121" s="859"/>
      <c r="CU121" s="859"/>
      <c r="CV121" s="859"/>
      <c r="CW121" s="859"/>
      <c r="CX121" s="859"/>
      <c r="CY121" s="859"/>
      <c r="CZ121" s="859"/>
      <c r="DA121" s="859"/>
      <c r="DB121" s="859"/>
      <c r="DC121" s="859"/>
      <c r="DD121" s="859"/>
      <c r="DE121" s="859"/>
      <c r="DF121" s="860"/>
      <c r="DG121" s="800">
        <v>1630692</v>
      </c>
      <c r="DH121" s="801"/>
      <c r="DI121" s="801"/>
      <c r="DJ121" s="801"/>
      <c r="DK121" s="801"/>
      <c r="DL121" s="801">
        <v>1758595</v>
      </c>
      <c r="DM121" s="801"/>
      <c r="DN121" s="801"/>
      <c r="DO121" s="801"/>
      <c r="DP121" s="801"/>
      <c r="DQ121" s="801">
        <v>1767208</v>
      </c>
      <c r="DR121" s="801"/>
      <c r="DS121" s="801"/>
      <c r="DT121" s="801"/>
      <c r="DU121" s="801"/>
      <c r="DV121" s="853">
        <v>12</v>
      </c>
      <c r="DW121" s="853"/>
      <c r="DX121" s="853"/>
      <c r="DY121" s="853"/>
      <c r="DZ121" s="854"/>
    </row>
    <row r="122" spans="1:130" s="197" customFormat="1" ht="26.25" customHeight="1" x14ac:dyDescent="0.15">
      <c r="A122" s="895"/>
      <c r="B122" s="896"/>
      <c r="C122" s="833" t="s">
        <v>421</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168</v>
      </c>
      <c r="BA122" s="228"/>
      <c r="BB122" s="228"/>
      <c r="BC122" s="228"/>
      <c r="BD122" s="228"/>
      <c r="BE122" s="228"/>
      <c r="BF122" s="228"/>
      <c r="BG122" s="228"/>
      <c r="BH122" s="228"/>
      <c r="BI122" s="228"/>
      <c r="BJ122" s="228"/>
      <c r="BK122" s="228"/>
      <c r="BL122" s="228"/>
      <c r="BM122" s="228"/>
      <c r="BN122" s="228"/>
      <c r="BO122" s="867" t="s">
        <v>440</v>
      </c>
      <c r="BP122" s="868"/>
      <c r="BQ122" s="869">
        <v>38330775</v>
      </c>
      <c r="BR122" s="870"/>
      <c r="BS122" s="870"/>
      <c r="BT122" s="870"/>
      <c r="BU122" s="870"/>
      <c r="BV122" s="870">
        <v>40159037</v>
      </c>
      <c r="BW122" s="870"/>
      <c r="BX122" s="870"/>
      <c r="BY122" s="870"/>
      <c r="BZ122" s="870"/>
      <c r="CA122" s="870">
        <v>40351052</v>
      </c>
      <c r="CB122" s="870"/>
      <c r="CC122" s="870"/>
      <c r="CD122" s="870"/>
      <c r="CE122" s="870"/>
      <c r="CF122" s="773"/>
      <c r="CG122" s="774"/>
      <c r="CH122" s="774"/>
      <c r="CI122" s="774"/>
      <c r="CJ122" s="871"/>
      <c r="CK122" s="881"/>
      <c r="CL122" s="842"/>
      <c r="CM122" s="842"/>
      <c r="CN122" s="842"/>
      <c r="CO122" s="843"/>
      <c r="CP122" s="858" t="s">
        <v>384</v>
      </c>
      <c r="CQ122" s="859"/>
      <c r="CR122" s="859"/>
      <c r="CS122" s="859"/>
      <c r="CT122" s="859"/>
      <c r="CU122" s="859"/>
      <c r="CV122" s="859"/>
      <c r="CW122" s="859"/>
      <c r="CX122" s="859"/>
      <c r="CY122" s="859"/>
      <c r="CZ122" s="859"/>
      <c r="DA122" s="859"/>
      <c r="DB122" s="859"/>
      <c r="DC122" s="859"/>
      <c r="DD122" s="859"/>
      <c r="DE122" s="859"/>
      <c r="DF122" s="860"/>
      <c r="DG122" s="800">
        <v>971865</v>
      </c>
      <c r="DH122" s="801"/>
      <c r="DI122" s="801"/>
      <c r="DJ122" s="801"/>
      <c r="DK122" s="801"/>
      <c r="DL122" s="801">
        <v>691616</v>
      </c>
      <c r="DM122" s="801"/>
      <c r="DN122" s="801"/>
      <c r="DO122" s="801"/>
      <c r="DP122" s="801"/>
      <c r="DQ122" s="801">
        <v>625607</v>
      </c>
      <c r="DR122" s="801"/>
      <c r="DS122" s="801"/>
      <c r="DT122" s="801"/>
      <c r="DU122" s="801"/>
      <c r="DV122" s="853">
        <v>4.3</v>
      </c>
      <c r="DW122" s="853"/>
      <c r="DX122" s="853"/>
      <c r="DY122" s="853"/>
      <c r="DZ122" s="854"/>
    </row>
    <row r="123" spans="1:130" s="197" customFormat="1" ht="26.25" customHeight="1" thickBot="1" x14ac:dyDescent="0.2">
      <c r="A123" s="895"/>
      <c r="B123" s="896"/>
      <c r="C123" s="833" t="s">
        <v>427</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109</v>
      </c>
      <c r="AB123" s="814"/>
      <c r="AC123" s="814"/>
      <c r="AD123" s="814"/>
      <c r="AE123" s="815"/>
      <c r="AF123" s="816" t="s">
        <v>109</v>
      </c>
      <c r="AG123" s="814"/>
      <c r="AH123" s="814"/>
      <c r="AI123" s="814"/>
      <c r="AJ123" s="815"/>
      <c r="AK123" s="816" t="s">
        <v>109</v>
      </c>
      <c r="AL123" s="814"/>
      <c r="AM123" s="814"/>
      <c r="AN123" s="814"/>
      <c r="AO123" s="815"/>
      <c r="AP123" s="784" t="s">
        <v>109</v>
      </c>
      <c r="AQ123" s="785"/>
      <c r="AR123" s="785"/>
      <c r="AS123" s="785"/>
      <c r="AT123" s="786"/>
      <c r="AU123" s="864" t="s">
        <v>441</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66.400000000000006</v>
      </c>
      <c r="BR123" s="862"/>
      <c r="BS123" s="862"/>
      <c r="BT123" s="862"/>
      <c r="BU123" s="862"/>
      <c r="BV123" s="862">
        <v>58.6</v>
      </c>
      <c r="BW123" s="862"/>
      <c r="BX123" s="862"/>
      <c r="BY123" s="862"/>
      <c r="BZ123" s="862"/>
      <c r="CA123" s="862">
        <v>41.3</v>
      </c>
      <c r="CB123" s="862"/>
      <c r="CC123" s="862"/>
      <c r="CD123" s="862"/>
      <c r="CE123" s="862"/>
      <c r="CF123" s="760"/>
      <c r="CG123" s="761"/>
      <c r="CH123" s="761"/>
      <c r="CI123" s="761"/>
      <c r="CJ123" s="863"/>
      <c r="CK123" s="881"/>
      <c r="CL123" s="842"/>
      <c r="CM123" s="842"/>
      <c r="CN123" s="842"/>
      <c r="CO123" s="843"/>
      <c r="CP123" s="858" t="s">
        <v>442</v>
      </c>
      <c r="CQ123" s="859"/>
      <c r="CR123" s="859"/>
      <c r="CS123" s="859"/>
      <c r="CT123" s="859"/>
      <c r="CU123" s="859"/>
      <c r="CV123" s="859"/>
      <c r="CW123" s="859"/>
      <c r="CX123" s="859"/>
      <c r="CY123" s="859"/>
      <c r="CZ123" s="859"/>
      <c r="DA123" s="859"/>
      <c r="DB123" s="859"/>
      <c r="DC123" s="859"/>
      <c r="DD123" s="859"/>
      <c r="DE123" s="859"/>
      <c r="DF123" s="860"/>
      <c r="DG123" s="813">
        <v>18667</v>
      </c>
      <c r="DH123" s="814"/>
      <c r="DI123" s="814"/>
      <c r="DJ123" s="814"/>
      <c r="DK123" s="815"/>
      <c r="DL123" s="816">
        <v>11544</v>
      </c>
      <c r="DM123" s="814"/>
      <c r="DN123" s="814"/>
      <c r="DO123" s="814"/>
      <c r="DP123" s="815"/>
      <c r="DQ123" s="816">
        <v>5187</v>
      </c>
      <c r="DR123" s="814"/>
      <c r="DS123" s="814"/>
      <c r="DT123" s="814"/>
      <c r="DU123" s="815"/>
      <c r="DV123" s="784">
        <v>0</v>
      </c>
      <c r="DW123" s="785"/>
      <c r="DX123" s="785"/>
      <c r="DY123" s="785"/>
      <c r="DZ123" s="786"/>
    </row>
    <row r="124" spans="1:130" s="197" customFormat="1" ht="26.25" customHeight="1" x14ac:dyDescent="0.15">
      <c r="A124" s="895"/>
      <c r="B124" s="896"/>
      <c r="C124" s="833" t="s">
        <v>430</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443</v>
      </c>
      <c r="AB124" s="814"/>
      <c r="AC124" s="814"/>
      <c r="AD124" s="814"/>
      <c r="AE124" s="815"/>
      <c r="AF124" s="816" t="s">
        <v>443</v>
      </c>
      <c r="AG124" s="814"/>
      <c r="AH124" s="814"/>
      <c r="AI124" s="814"/>
      <c r="AJ124" s="815"/>
      <c r="AK124" s="816" t="s">
        <v>443</v>
      </c>
      <c r="AL124" s="814"/>
      <c r="AM124" s="814"/>
      <c r="AN124" s="814"/>
      <c r="AO124" s="815"/>
      <c r="AP124" s="784" t="s">
        <v>443</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444</v>
      </c>
      <c r="CQ124" s="859"/>
      <c r="CR124" s="859"/>
      <c r="CS124" s="859"/>
      <c r="CT124" s="859"/>
      <c r="CU124" s="859"/>
      <c r="CV124" s="859"/>
      <c r="CW124" s="859"/>
      <c r="CX124" s="859"/>
      <c r="CY124" s="859"/>
      <c r="CZ124" s="859"/>
      <c r="DA124" s="859"/>
      <c r="DB124" s="859"/>
      <c r="DC124" s="859"/>
      <c r="DD124" s="859"/>
      <c r="DE124" s="859"/>
      <c r="DF124" s="860"/>
      <c r="DG124" s="746" t="s">
        <v>443</v>
      </c>
      <c r="DH124" s="747"/>
      <c r="DI124" s="747"/>
      <c r="DJ124" s="747"/>
      <c r="DK124" s="748"/>
      <c r="DL124" s="749" t="s">
        <v>443</v>
      </c>
      <c r="DM124" s="747"/>
      <c r="DN124" s="747"/>
      <c r="DO124" s="747"/>
      <c r="DP124" s="748"/>
      <c r="DQ124" s="749" t="s">
        <v>443</v>
      </c>
      <c r="DR124" s="747"/>
      <c r="DS124" s="747"/>
      <c r="DT124" s="747"/>
      <c r="DU124" s="748"/>
      <c r="DV124" s="837" t="s">
        <v>443</v>
      </c>
      <c r="DW124" s="838"/>
      <c r="DX124" s="838"/>
      <c r="DY124" s="838"/>
      <c r="DZ124" s="839"/>
    </row>
    <row r="125" spans="1:130" s="197" customFormat="1" ht="26.25" customHeight="1" thickBot="1" x14ac:dyDescent="0.2">
      <c r="A125" s="895"/>
      <c r="B125" s="896"/>
      <c r="C125" s="833" t="s">
        <v>432</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443</v>
      </c>
      <c r="AB125" s="814"/>
      <c r="AC125" s="814"/>
      <c r="AD125" s="814"/>
      <c r="AE125" s="815"/>
      <c r="AF125" s="816" t="s">
        <v>443</v>
      </c>
      <c r="AG125" s="814"/>
      <c r="AH125" s="814"/>
      <c r="AI125" s="814"/>
      <c r="AJ125" s="815"/>
      <c r="AK125" s="816" t="s">
        <v>443</v>
      </c>
      <c r="AL125" s="814"/>
      <c r="AM125" s="814"/>
      <c r="AN125" s="814"/>
      <c r="AO125" s="815"/>
      <c r="AP125" s="784" t="s">
        <v>443</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445</v>
      </c>
      <c r="CL125" s="840"/>
      <c r="CM125" s="840"/>
      <c r="CN125" s="840"/>
      <c r="CO125" s="841"/>
      <c r="CP125" s="846" t="s">
        <v>446</v>
      </c>
      <c r="CQ125" s="788"/>
      <c r="CR125" s="788"/>
      <c r="CS125" s="788"/>
      <c r="CT125" s="788"/>
      <c r="CU125" s="788"/>
      <c r="CV125" s="788"/>
      <c r="CW125" s="788"/>
      <c r="CX125" s="788"/>
      <c r="CY125" s="788"/>
      <c r="CZ125" s="788"/>
      <c r="DA125" s="788"/>
      <c r="DB125" s="788"/>
      <c r="DC125" s="788"/>
      <c r="DD125" s="788"/>
      <c r="DE125" s="788"/>
      <c r="DF125" s="789"/>
      <c r="DG125" s="829" t="s">
        <v>443</v>
      </c>
      <c r="DH125" s="830"/>
      <c r="DI125" s="830"/>
      <c r="DJ125" s="830"/>
      <c r="DK125" s="830"/>
      <c r="DL125" s="830" t="s">
        <v>443</v>
      </c>
      <c r="DM125" s="830"/>
      <c r="DN125" s="830"/>
      <c r="DO125" s="830"/>
      <c r="DP125" s="830"/>
      <c r="DQ125" s="830" t="s">
        <v>443</v>
      </c>
      <c r="DR125" s="830"/>
      <c r="DS125" s="830"/>
      <c r="DT125" s="830"/>
      <c r="DU125" s="830"/>
      <c r="DV125" s="831" t="s">
        <v>443</v>
      </c>
      <c r="DW125" s="831"/>
      <c r="DX125" s="831"/>
      <c r="DY125" s="831"/>
      <c r="DZ125" s="832"/>
    </row>
    <row r="126" spans="1:130" s="197" customFormat="1" ht="26.25" customHeight="1" x14ac:dyDescent="0.15">
      <c r="A126" s="895"/>
      <c r="B126" s="896"/>
      <c r="C126" s="833" t="s">
        <v>435</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443</v>
      </c>
      <c r="AB126" s="814"/>
      <c r="AC126" s="814"/>
      <c r="AD126" s="814"/>
      <c r="AE126" s="815"/>
      <c r="AF126" s="816" t="s">
        <v>443</v>
      </c>
      <c r="AG126" s="814"/>
      <c r="AH126" s="814"/>
      <c r="AI126" s="814"/>
      <c r="AJ126" s="815"/>
      <c r="AK126" s="816" t="s">
        <v>443</v>
      </c>
      <c r="AL126" s="814"/>
      <c r="AM126" s="814"/>
      <c r="AN126" s="814"/>
      <c r="AO126" s="815"/>
      <c r="AP126" s="784" t="s">
        <v>443</v>
      </c>
      <c r="AQ126" s="785"/>
      <c r="AR126" s="785"/>
      <c r="AS126" s="785"/>
      <c r="AT126" s="786"/>
      <c r="AU126" s="233"/>
      <c r="AV126" s="233"/>
      <c r="AW126" s="233"/>
      <c r="AX126" s="836" t="s">
        <v>447</v>
      </c>
      <c r="AY126" s="794"/>
      <c r="AZ126" s="794"/>
      <c r="BA126" s="794"/>
      <c r="BB126" s="794"/>
      <c r="BC126" s="794"/>
      <c r="BD126" s="794"/>
      <c r="BE126" s="795"/>
      <c r="BF126" s="793" t="s">
        <v>448</v>
      </c>
      <c r="BG126" s="794"/>
      <c r="BH126" s="794"/>
      <c r="BI126" s="794"/>
      <c r="BJ126" s="794"/>
      <c r="BK126" s="794"/>
      <c r="BL126" s="795"/>
      <c r="BM126" s="793" t="s">
        <v>449</v>
      </c>
      <c r="BN126" s="794"/>
      <c r="BO126" s="794"/>
      <c r="BP126" s="794"/>
      <c r="BQ126" s="794"/>
      <c r="BR126" s="794"/>
      <c r="BS126" s="795"/>
      <c r="BT126" s="793" t="s">
        <v>450</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451</v>
      </c>
      <c r="CQ126" s="798"/>
      <c r="CR126" s="798"/>
      <c r="CS126" s="798"/>
      <c r="CT126" s="798"/>
      <c r="CU126" s="798"/>
      <c r="CV126" s="798"/>
      <c r="CW126" s="798"/>
      <c r="CX126" s="798"/>
      <c r="CY126" s="798"/>
      <c r="CZ126" s="798"/>
      <c r="DA126" s="798"/>
      <c r="DB126" s="798"/>
      <c r="DC126" s="798"/>
      <c r="DD126" s="798"/>
      <c r="DE126" s="798"/>
      <c r="DF126" s="799"/>
      <c r="DG126" s="800" t="s">
        <v>443</v>
      </c>
      <c r="DH126" s="801"/>
      <c r="DI126" s="801"/>
      <c r="DJ126" s="801"/>
      <c r="DK126" s="801"/>
      <c r="DL126" s="801" t="s">
        <v>443</v>
      </c>
      <c r="DM126" s="801"/>
      <c r="DN126" s="801"/>
      <c r="DO126" s="801"/>
      <c r="DP126" s="801"/>
      <c r="DQ126" s="801" t="s">
        <v>443</v>
      </c>
      <c r="DR126" s="801"/>
      <c r="DS126" s="801"/>
      <c r="DT126" s="801"/>
      <c r="DU126" s="801"/>
      <c r="DV126" s="853" t="s">
        <v>443</v>
      </c>
      <c r="DW126" s="853"/>
      <c r="DX126" s="853"/>
      <c r="DY126" s="853"/>
      <c r="DZ126" s="854"/>
    </row>
    <row r="127" spans="1:130" s="197" customFormat="1" ht="26.25" customHeight="1" thickBot="1" x14ac:dyDescent="0.2">
      <c r="A127" s="897"/>
      <c r="B127" s="898"/>
      <c r="C127" s="855" t="s">
        <v>452</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47373</v>
      </c>
      <c r="AB127" s="814"/>
      <c r="AC127" s="814"/>
      <c r="AD127" s="814"/>
      <c r="AE127" s="815"/>
      <c r="AF127" s="816">
        <v>226213</v>
      </c>
      <c r="AG127" s="814"/>
      <c r="AH127" s="814"/>
      <c r="AI127" s="814"/>
      <c r="AJ127" s="815"/>
      <c r="AK127" s="816">
        <v>257</v>
      </c>
      <c r="AL127" s="814"/>
      <c r="AM127" s="814"/>
      <c r="AN127" s="814"/>
      <c r="AO127" s="815"/>
      <c r="AP127" s="784">
        <v>0</v>
      </c>
      <c r="AQ127" s="785"/>
      <c r="AR127" s="785"/>
      <c r="AS127" s="785"/>
      <c r="AT127" s="786"/>
      <c r="AU127" s="233"/>
      <c r="AV127" s="233"/>
      <c r="AW127" s="233"/>
      <c r="AX127" s="787" t="s">
        <v>453</v>
      </c>
      <c r="AY127" s="788"/>
      <c r="AZ127" s="788"/>
      <c r="BA127" s="788"/>
      <c r="BB127" s="788"/>
      <c r="BC127" s="788"/>
      <c r="BD127" s="788"/>
      <c r="BE127" s="789"/>
      <c r="BF127" s="790" t="s">
        <v>443</v>
      </c>
      <c r="BG127" s="791"/>
      <c r="BH127" s="791"/>
      <c r="BI127" s="791"/>
      <c r="BJ127" s="791"/>
      <c r="BK127" s="791"/>
      <c r="BL127" s="792"/>
      <c r="BM127" s="790">
        <v>12.58</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454</v>
      </c>
      <c r="CQ127" s="782"/>
      <c r="CR127" s="782"/>
      <c r="CS127" s="782"/>
      <c r="CT127" s="782"/>
      <c r="CU127" s="782"/>
      <c r="CV127" s="782"/>
      <c r="CW127" s="782"/>
      <c r="CX127" s="782"/>
      <c r="CY127" s="782"/>
      <c r="CZ127" s="782"/>
      <c r="DA127" s="782"/>
      <c r="DB127" s="782"/>
      <c r="DC127" s="782"/>
      <c r="DD127" s="782"/>
      <c r="DE127" s="782"/>
      <c r="DF127" s="783"/>
      <c r="DG127" s="849" t="s">
        <v>455</v>
      </c>
      <c r="DH127" s="850"/>
      <c r="DI127" s="850"/>
      <c r="DJ127" s="850"/>
      <c r="DK127" s="850"/>
      <c r="DL127" s="850" t="s">
        <v>443</v>
      </c>
      <c r="DM127" s="850"/>
      <c r="DN127" s="850"/>
      <c r="DO127" s="850"/>
      <c r="DP127" s="850"/>
      <c r="DQ127" s="850" t="s">
        <v>443</v>
      </c>
      <c r="DR127" s="850"/>
      <c r="DS127" s="850"/>
      <c r="DT127" s="850"/>
      <c r="DU127" s="850"/>
      <c r="DV127" s="851" t="s">
        <v>443</v>
      </c>
      <c r="DW127" s="851"/>
      <c r="DX127" s="851"/>
      <c r="DY127" s="851"/>
      <c r="DZ127" s="852"/>
    </row>
    <row r="128" spans="1:130" s="197" customFormat="1" ht="26.25" customHeight="1" x14ac:dyDescent="0.15">
      <c r="A128" s="825" t="s">
        <v>456</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457</v>
      </c>
      <c r="X128" s="827"/>
      <c r="Y128" s="827"/>
      <c r="Z128" s="828"/>
      <c r="AA128" s="753">
        <v>12768</v>
      </c>
      <c r="AB128" s="754"/>
      <c r="AC128" s="754"/>
      <c r="AD128" s="754"/>
      <c r="AE128" s="755"/>
      <c r="AF128" s="756">
        <v>9017</v>
      </c>
      <c r="AG128" s="754"/>
      <c r="AH128" s="754"/>
      <c r="AI128" s="754"/>
      <c r="AJ128" s="755"/>
      <c r="AK128" s="756" t="s">
        <v>109</v>
      </c>
      <c r="AL128" s="754"/>
      <c r="AM128" s="754"/>
      <c r="AN128" s="754"/>
      <c r="AO128" s="755"/>
      <c r="AP128" s="757"/>
      <c r="AQ128" s="758"/>
      <c r="AR128" s="758"/>
      <c r="AS128" s="758"/>
      <c r="AT128" s="759"/>
      <c r="AU128" s="235"/>
      <c r="AV128" s="235"/>
      <c r="AW128" s="235"/>
      <c r="AX128" s="802" t="s">
        <v>458</v>
      </c>
      <c r="AY128" s="798"/>
      <c r="AZ128" s="798"/>
      <c r="BA128" s="798"/>
      <c r="BB128" s="798"/>
      <c r="BC128" s="798"/>
      <c r="BD128" s="798"/>
      <c r="BE128" s="799"/>
      <c r="BF128" s="820" t="s">
        <v>459</v>
      </c>
      <c r="BG128" s="821"/>
      <c r="BH128" s="821"/>
      <c r="BI128" s="821"/>
      <c r="BJ128" s="821"/>
      <c r="BK128" s="821"/>
      <c r="BL128" s="822"/>
      <c r="BM128" s="820">
        <v>17.579999999999998</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460</v>
      </c>
      <c r="X129" s="811"/>
      <c r="Y129" s="811"/>
      <c r="Z129" s="812"/>
      <c r="AA129" s="813">
        <v>17950687</v>
      </c>
      <c r="AB129" s="814"/>
      <c r="AC129" s="814"/>
      <c r="AD129" s="814"/>
      <c r="AE129" s="815"/>
      <c r="AF129" s="816">
        <v>17883567</v>
      </c>
      <c r="AG129" s="814"/>
      <c r="AH129" s="814"/>
      <c r="AI129" s="814"/>
      <c r="AJ129" s="815"/>
      <c r="AK129" s="816">
        <v>18321002</v>
      </c>
      <c r="AL129" s="814"/>
      <c r="AM129" s="814"/>
      <c r="AN129" s="814"/>
      <c r="AO129" s="815"/>
      <c r="AP129" s="817"/>
      <c r="AQ129" s="818"/>
      <c r="AR129" s="818"/>
      <c r="AS129" s="818"/>
      <c r="AT129" s="819"/>
      <c r="AU129" s="235"/>
      <c r="AV129" s="235"/>
      <c r="AW129" s="235"/>
      <c r="AX129" s="802" t="s">
        <v>461</v>
      </c>
      <c r="AY129" s="798"/>
      <c r="AZ129" s="798"/>
      <c r="BA129" s="798"/>
      <c r="BB129" s="798"/>
      <c r="BC129" s="798"/>
      <c r="BD129" s="798"/>
      <c r="BE129" s="799"/>
      <c r="BF129" s="803">
        <v>11.9</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462</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463</v>
      </c>
      <c r="X130" s="811"/>
      <c r="Y130" s="811"/>
      <c r="Z130" s="812"/>
      <c r="AA130" s="813">
        <v>2973647</v>
      </c>
      <c r="AB130" s="814"/>
      <c r="AC130" s="814"/>
      <c r="AD130" s="814"/>
      <c r="AE130" s="815"/>
      <c r="AF130" s="816">
        <v>3100348</v>
      </c>
      <c r="AG130" s="814"/>
      <c r="AH130" s="814"/>
      <c r="AI130" s="814"/>
      <c r="AJ130" s="815"/>
      <c r="AK130" s="816">
        <v>3606869</v>
      </c>
      <c r="AL130" s="814"/>
      <c r="AM130" s="814"/>
      <c r="AN130" s="814"/>
      <c r="AO130" s="815"/>
      <c r="AP130" s="817"/>
      <c r="AQ130" s="818"/>
      <c r="AR130" s="818"/>
      <c r="AS130" s="818"/>
      <c r="AT130" s="819"/>
      <c r="AU130" s="235"/>
      <c r="AV130" s="235"/>
      <c r="AW130" s="235"/>
      <c r="AX130" s="781" t="s">
        <v>464</v>
      </c>
      <c r="AY130" s="782"/>
      <c r="AZ130" s="782"/>
      <c r="BA130" s="782"/>
      <c r="BB130" s="782"/>
      <c r="BC130" s="782"/>
      <c r="BD130" s="782"/>
      <c r="BE130" s="783"/>
      <c r="BF130" s="735">
        <v>41.3</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465</v>
      </c>
      <c r="X131" s="744"/>
      <c r="Y131" s="744"/>
      <c r="Z131" s="745"/>
      <c r="AA131" s="746">
        <v>14977040</v>
      </c>
      <c r="AB131" s="747"/>
      <c r="AC131" s="747"/>
      <c r="AD131" s="747"/>
      <c r="AE131" s="748"/>
      <c r="AF131" s="749">
        <v>14783219</v>
      </c>
      <c r="AG131" s="747"/>
      <c r="AH131" s="747"/>
      <c r="AI131" s="747"/>
      <c r="AJ131" s="748"/>
      <c r="AK131" s="749">
        <v>14714133</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466</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467</v>
      </c>
      <c r="W132" s="767"/>
      <c r="X132" s="767"/>
      <c r="Y132" s="767"/>
      <c r="Z132" s="768"/>
      <c r="AA132" s="769">
        <v>11.45200253</v>
      </c>
      <c r="AB132" s="770"/>
      <c r="AC132" s="770"/>
      <c r="AD132" s="770"/>
      <c r="AE132" s="771"/>
      <c r="AF132" s="772">
        <v>12.19460394</v>
      </c>
      <c r="AG132" s="770"/>
      <c r="AH132" s="770"/>
      <c r="AI132" s="770"/>
      <c r="AJ132" s="771"/>
      <c r="AK132" s="772">
        <v>12.14813676</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468</v>
      </c>
      <c r="W133" s="776"/>
      <c r="X133" s="776"/>
      <c r="Y133" s="776"/>
      <c r="Z133" s="777"/>
      <c r="AA133" s="778">
        <v>13.1</v>
      </c>
      <c r="AB133" s="779"/>
      <c r="AC133" s="779"/>
      <c r="AD133" s="779"/>
      <c r="AE133" s="780"/>
      <c r="AF133" s="778">
        <v>12.2</v>
      </c>
      <c r="AG133" s="779"/>
      <c r="AH133" s="779"/>
      <c r="AI133" s="779"/>
      <c r="AJ133" s="780"/>
      <c r="AK133" s="778">
        <v>11.9</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50" zoomScaleNormal="85" zoomScaleSheetLayoutView="50"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50" zoomScaleNormal="5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50" zoomScaleSheetLayoutView="50"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469</v>
      </c>
      <c r="B5" s="246"/>
      <c r="C5" s="246"/>
      <c r="D5" s="246"/>
      <c r="E5" s="246"/>
      <c r="F5" s="246"/>
      <c r="G5" s="246"/>
      <c r="H5" s="246"/>
      <c r="I5" s="246"/>
      <c r="J5" s="246"/>
      <c r="K5" s="246"/>
      <c r="L5" s="246"/>
      <c r="M5" s="246"/>
      <c r="N5" s="246"/>
      <c r="O5" s="247"/>
    </row>
    <row r="6" spans="1:16" x14ac:dyDescent="0.15">
      <c r="A6" s="248"/>
      <c r="B6" s="244"/>
      <c r="C6" s="244"/>
      <c r="D6" s="244"/>
      <c r="E6" s="244"/>
      <c r="F6" s="244"/>
      <c r="G6" s="249" t="s">
        <v>470</v>
      </c>
      <c r="H6" s="249"/>
      <c r="I6" s="249"/>
      <c r="J6" s="249"/>
      <c r="K6" s="244"/>
      <c r="L6" s="244"/>
      <c r="M6" s="244"/>
      <c r="N6" s="244"/>
    </row>
    <row r="7" spans="1:16" x14ac:dyDescent="0.15">
      <c r="A7" s="248"/>
      <c r="B7" s="244"/>
      <c r="C7" s="244"/>
      <c r="D7" s="244"/>
      <c r="E7" s="244"/>
      <c r="F7" s="244"/>
      <c r="G7" s="251"/>
      <c r="H7" s="252"/>
      <c r="I7" s="252"/>
      <c r="J7" s="253"/>
      <c r="K7" s="1149" t="s">
        <v>471</v>
      </c>
      <c r="L7" s="254"/>
      <c r="M7" s="255" t="s">
        <v>472</v>
      </c>
      <c r="N7" s="256"/>
    </row>
    <row r="8" spans="1:16" x14ac:dyDescent="0.15">
      <c r="A8" s="248"/>
      <c r="B8" s="244"/>
      <c r="C8" s="244"/>
      <c r="D8" s="244"/>
      <c r="E8" s="244"/>
      <c r="F8" s="244"/>
      <c r="G8" s="257"/>
      <c r="H8" s="258"/>
      <c r="I8" s="258"/>
      <c r="J8" s="259"/>
      <c r="K8" s="1150"/>
      <c r="L8" s="260" t="s">
        <v>473</v>
      </c>
      <c r="M8" s="261" t="s">
        <v>474</v>
      </c>
      <c r="N8" s="262" t="s">
        <v>475</v>
      </c>
    </row>
    <row r="9" spans="1:16" x14ac:dyDescent="0.15">
      <c r="A9" s="248"/>
      <c r="B9" s="244"/>
      <c r="C9" s="244"/>
      <c r="D9" s="244"/>
      <c r="E9" s="244"/>
      <c r="F9" s="244"/>
      <c r="G9" s="1163" t="s">
        <v>476</v>
      </c>
      <c r="H9" s="1164"/>
      <c r="I9" s="1164"/>
      <c r="J9" s="1165"/>
      <c r="K9" s="263">
        <v>4754061</v>
      </c>
      <c r="L9" s="264">
        <v>78065</v>
      </c>
      <c r="M9" s="265">
        <v>72299</v>
      </c>
      <c r="N9" s="266">
        <v>8</v>
      </c>
    </row>
    <row r="10" spans="1:16" x14ac:dyDescent="0.15">
      <c r="A10" s="248"/>
      <c r="B10" s="244"/>
      <c r="C10" s="244"/>
      <c r="D10" s="244"/>
      <c r="E10" s="244"/>
      <c r="F10" s="244"/>
      <c r="G10" s="1163" t="s">
        <v>477</v>
      </c>
      <c r="H10" s="1164"/>
      <c r="I10" s="1164"/>
      <c r="J10" s="1165"/>
      <c r="K10" s="267">
        <v>45047</v>
      </c>
      <c r="L10" s="268">
        <v>740</v>
      </c>
      <c r="M10" s="269">
        <v>5259</v>
      </c>
      <c r="N10" s="270">
        <v>-85.9</v>
      </c>
    </row>
    <row r="11" spans="1:16" ht="13.5" customHeight="1" x14ac:dyDescent="0.15">
      <c r="A11" s="248"/>
      <c r="B11" s="244"/>
      <c r="C11" s="244"/>
      <c r="D11" s="244"/>
      <c r="E11" s="244"/>
      <c r="F11" s="244"/>
      <c r="G11" s="1163" t="s">
        <v>478</v>
      </c>
      <c r="H11" s="1164"/>
      <c r="I11" s="1164"/>
      <c r="J11" s="1165"/>
      <c r="K11" s="267">
        <v>721560</v>
      </c>
      <c r="L11" s="268">
        <v>11848</v>
      </c>
      <c r="M11" s="269">
        <v>5513</v>
      </c>
      <c r="N11" s="270">
        <v>114.9</v>
      </c>
    </row>
    <row r="12" spans="1:16" ht="13.5" customHeight="1" x14ac:dyDescent="0.15">
      <c r="A12" s="248"/>
      <c r="B12" s="244"/>
      <c r="C12" s="244"/>
      <c r="D12" s="244"/>
      <c r="E12" s="244"/>
      <c r="F12" s="244"/>
      <c r="G12" s="1163" t="s">
        <v>479</v>
      </c>
      <c r="H12" s="1164"/>
      <c r="I12" s="1164"/>
      <c r="J12" s="1165"/>
      <c r="K12" s="267" t="s">
        <v>480</v>
      </c>
      <c r="L12" s="268" t="s">
        <v>480</v>
      </c>
      <c r="M12" s="269">
        <v>1180</v>
      </c>
      <c r="N12" s="270" t="s">
        <v>480</v>
      </c>
    </row>
    <row r="13" spans="1:16" ht="13.5" customHeight="1" x14ac:dyDescent="0.15">
      <c r="A13" s="248"/>
      <c r="B13" s="244"/>
      <c r="C13" s="244"/>
      <c r="D13" s="244"/>
      <c r="E13" s="244"/>
      <c r="F13" s="244"/>
      <c r="G13" s="1163" t="s">
        <v>481</v>
      </c>
      <c r="H13" s="1164"/>
      <c r="I13" s="1164"/>
      <c r="J13" s="1165"/>
      <c r="K13" s="267" t="s">
        <v>480</v>
      </c>
      <c r="L13" s="268" t="s">
        <v>480</v>
      </c>
      <c r="M13" s="269">
        <v>2</v>
      </c>
      <c r="N13" s="270" t="s">
        <v>480</v>
      </c>
    </row>
    <row r="14" spans="1:16" ht="13.5" customHeight="1" x14ac:dyDescent="0.15">
      <c r="A14" s="248"/>
      <c r="B14" s="244"/>
      <c r="C14" s="244"/>
      <c r="D14" s="244"/>
      <c r="E14" s="244"/>
      <c r="F14" s="244"/>
      <c r="G14" s="1163" t="s">
        <v>482</v>
      </c>
      <c r="H14" s="1164"/>
      <c r="I14" s="1164"/>
      <c r="J14" s="1165"/>
      <c r="K14" s="267">
        <v>117168</v>
      </c>
      <c r="L14" s="268">
        <v>1924</v>
      </c>
      <c r="M14" s="269">
        <v>3170</v>
      </c>
      <c r="N14" s="270">
        <v>-39.299999999999997</v>
      </c>
    </row>
    <row r="15" spans="1:16" ht="13.5" customHeight="1" x14ac:dyDescent="0.15">
      <c r="A15" s="248"/>
      <c r="B15" s="244"/>
      <c r="C15" s="244"/>
      <c r="D15" s="244"/>
      <c r="E15" s="244"/>
      <c r="F15" s="244"/>
      <c r="G15" s="1163" t="s">
        <v>483</v>
      </c>
      <c r="H15" s="1164"/>
      <c r="I15" s="1164"/>
      <c r="J15" s="1165"/>
      <c r="K15" s="267">
        <v>29370</v>
      </c>
      <c r="L15" s="268">
        <v>482</v>
      </c>
      <c r="M15" s="269">
        <v>1822</v>
      </c>
      <c r="N15" s="270">
        <v>-73.5</v>
      </c>
    </row>
    <row r="16" spans="1:16" x14ac:dyDescent="0.15">
      <c r="A16" s="248"/>
      <c r="B16" s="244"/>
      <c r="C16" s="244"/>
      <c r="D16" s="244"/>
      <c r="E16" s="244"/>
      <c r="F16" s="244"/>
      <c r="G16" s="1166" t="s">
        <v>484</v>
      </c>
      <c r="H16" s="1167"/>
      <c r="I16" s="1167"/>
      <c r="J16" s="1168"/>
      <c r="K16" s="268">
        <v>-478243</v>
      </c>
      <c r="L16" s="268">
        <v>-7853</v>
      </c>
      <c r="M16" s="269">
        <v>-7642</v>
      </c>
      <c r="N16" s="270">
        <v>2.8</v>
      </c>
    </row>
    <row r="17" spans="1:16" x14ac:dyDescent="0.15">
      <c r="A17" s="248"/>
      <c r="B17" s="244"/>
      <c r="C17" s="244"/>
      <c r="D17" s="244"/>
      <c r="E17" s="244"/>
      <c r="F17" s="244"/>
      <c r="G17" s="1166" t="s">
        <v>168</v>
      </c>
      <c r="H17" s="1167"/>
      <c r="I17" s="1167"/>
      <c r="J17" s="1168"/>
      <c r="K17" s="268">
        <v>5188963</v>
      </c>
      <c r="L17" s="268">
        <v>85206</v>
      </c>
      <c r="M17" s="269">
        <v>81603</v>
      </c>
      <c r="N17" s="270">
        <v>4.4000000000000004</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485</v>
      </c>
      <c r="H19" s="244"/>
      <c r="I19" s="244"/>
      <c r="J19" s="244"/>
      <c r="K19" s="244"/>
      <c r="L19" s="244"/>
      <c r="M19" s="244"/>
      <c r="N19" s="244"/>
    </row>
    <row r="20" spans="1:16" x14ac:dyDescent="0.15">
      <c r="A20" s="248"/>
      <c r="B20" s="244"/>
      <c r="C20" s="244"/>
      <c r="D20" s="244"/>
      <c r="E20" s="244"/>
      <c r="F20" s="244"/>
      <c r="G20" s="272"/>
      <c r="H20" s="273"/>
      <c r="I20" s="273"/>
      <c r="J20" s="274"/>
      <c r="K20" s="275" t="s">
        <v>486</v>
      </c>
      <c r="L20" s="276" t="s">
        <v>487</v>
      </c>
      <c r="M20" s="277" t="s">
        <v>488</v>
      </c>
      <c r="N20" s="278"/>
    </row>
    <row r="21" spans="1:16" s="284" customFormat="1" x14ac:dyDescent="0.15">
      <c r="A21" s="279"/>
      <c r="B21" s="249"/>
      <c r="C21" s="249"/>
      <c r="D21" s="249"/>
      <c r="E21" s="249"/>
      <c r="F21" s="249"/>
      <c r="G21" s="1160" t="s">
        <v>489</v>
      </c>
      <c r="H21" s="1161"/>
      <c r="I21" s="1161"/>
      <c r="J21" s="1162"/>
      <c r="K21" s="280">
        <v>7.21</v>
      </c>
      <c r="L21" s="281">
        <v>7.96</v>
      </c>
      <c r="M21" s="282">
        <v>-0.75</v>
      </c>
      <c r="N21" s="249"/>
      <c r="O21" s="283"/>
      <c r="P21" s="279"/>
    </row>
    <row r="22" spans="1:16" s="284" customFormat="1" x14ac:dyDescent="0.15">
      <c r="A22" s="279"/>
      <c r="B22" s="249"/>
      <c r="C22" s="249"/>
      <c r="D22" s="249"/>
      <c r="E22" s="249"/>
      <c r="F22" s="249"/>
      <c r="G22" s="1160" t="s">
        <v>490</v>
      </c>
      <c r="H22" s="1161"/>
      <c r="I22" s="1161"/>
      <c r="J22" s="1162"/>
      <c r="K22" s="285">
        <v>100</v>
      </c>
      <c r="L22" s="286">
        <v>98.3</v>
      </c>
      <c r="M22" s="287">
        <v>1.7</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493</v>
      </c>
      <c r="H29" s="249"/>
      <c r="I29" s="249"/>
      <c r="J29" s="249"/>
      <c r="K29" s="244"/>
      <c r="L29" s="244"/>
      <c r="M29" s="244"/>
      <c r="N29" s="244"/>
      <c r="O29" s="293"/>
    </row>
    <row r="30" spans="1:16" x14ac:dyDescent="0.15">
      <c r="A30" s="248"/>
      <c r="B30" s="244"/>
      <c r="C30" s="244"/>
      <c r="D30" s="244"/>
      <c r="E30" s="244"/>
      <c r="F30" s="244"/>
      <c r="G30" s="251"/>
      <c r="H30" s="252"/>
      <c r="I30" s="252"/>
      <c r="J30" s="253"/>
      <c r="K30" s="1149" t="s">
        <v>471</v>
      </c>
      <c r="L30" s="254"/>
      <c r="M30" s="255" t="s">
        <v>472</v>
      </c>
      <c r="N30" s="256"/>
    </row>
    <row r="31" spans="1:16" x14ac:dyDescent="0.15">
      <c r="A31" s="248"/>
      <c r="B31" s="244"/>
      <c r="C31" s="244"/>
      <c r="D31" s="244"/>
      <c r="E31" s="244"/>
      <c r="F31" s="244"/>
      <c r="G31" s="257"/>
      <c r="H31" s="258"/>
      <c r="I31" s="258"/>
      <c r="J31" s="259"/>
      <c r="K31" s="1150"/>
      <c r="L31" s="260" t="s">
        <v>473</v>
      </c>
      <c r="M31" s="261" t="s">
        <v>474</v>
      </c>
      <c r="N31" s="262" t="s">
        <v>475</v>
      </c>
    </row>
    <row r="32" spans="1:16" ht="27" customHeight="1" x14ac:dyDescent="0.15">
      <c r="A32" s="248"/>
      <c r="B32" s="244"/>
      <c r="C32" s="244"/>
      <c r="D32" s="244"/>
      <c r="E32" s="244"/>
      <c r="F32" s="244"/>
      <c r="G32" s="1151" t="s">
        <v>494</v>
      </c>
      <c r="H32" s="1152"/>
      <c r="I32" s="1152"/>
      <c r="J32" s="1153"/>
      <c r="K32" s="294">
        <v>4406777</v>
      </c>
      <c r="L32" s="294">
        <v>72362</v>
      </c>
      <c r="M32" s="295">
        <v>50969</v>
      </c>
      <c r="N32" s="296">
        <v>42</v>
      </c>
    </row>
    <row r="33" spans="1:16" ht="13.5" customHeight="1" x14ac:dyDescent="0.15">
      <c r="A33" s="248"/>
      <c r="B33" s="244"/>
      <c r="C33" s="244"/>
      <c r="D33" s="244"/>
      <c r="E33" s="244"/>
      <c r="F33" s="244"/>
      <c r="G33" s="1151" t="s">
        <v>495</v>
      </c>
      <c r="H33" s="1152"/>
      <c r="I33" s="1152"/>
      <c r="J33" s="1153"/>
      <c r="K33" s="294" t="s">
        <v>480</v>
      </c>
      <c r="L33" s="294" t="s">
        <v>480</v>
      </c>
      <c r="M33" s="295" t="s">
        <v>480</v>
      </c>
      <c r="N33" s="296" t="s">
        <v>480</v>
      </c>
    </row>
    <row r="34" spans="1:16" ht="27" customHeight="1" x14ac:dyDescent="0.15">
      <c r="A34" s="248"/>
      <c r="B34" s="244"/>
      <c r="C34" s="244"/>
      <c r="D34" s="244"/>
      <c r="E34" s="244"/>
      <c r="F34" s="244"/>
      <c r="G34" s="1151" t="s">
        <v>496</v>
      </c>
      <c r="H34" s="1152"/>
      <c r="I34" s="1152"/>
      <c r="J34" s="1153"/>
      <c r="K34" s="294" t="s">
        <v>480</v>
      </c>
      <c r="L34" s="294" t="s">
        <v>480</v>
      </c>
      <c r="M34" s="295">
        <v>29</v>
      </c>
      <c r="N34" s="296" t="s">
        <v>480</v>
      </c>
    </row>
    <row r="35" spans="1:16" ht="27" customHeight="1" x14ac:dyDescent="0.15">
      <c r="A35" s="248"/>
      <c r="B35" s="244"/>
      <c r="C35" s="244"/>
      <c r="D35" s="244"/>
      <c r="E35" s="244"/>
      <c r="F35" s="244"/>
      <c r="G35" s="1151" t="s">
        <v>497</v>
      </c>
      <c r="H35" s="1152"/>
      <c r="I35" s="1152"/>
      <c r="J35" s="1153"/>
      <c r="K35" s="294">
        <v>873835</v>
      </c>
      <c r="L35" s="294">
        <v>14349</v>
      </c>
      <c r="M35" s="295">
        <v>14294</v>
      </c>
      <c r="N35" s="296">
        <v>0.4</v>
      </c>
    </row>
    <row r="36" spans="1:16" ht="27" customHeight="1" x14ac:dyDescent="0.15">
      <c r="A36" s="248"/>
      <c r="B36" s="244"/>
      <c r="C36" s="244"/>
      <c r="D36" s="244"/>
      <c r="E36" s="244"/>
      <c r="F36" s="244"/>
      <c r="G36" s="1151" t="s">
        <v>498</v>
      </c>
      <c r="H36" s="1152"/>
      <c r="I36" s="1152"/>
      <c r="J36" s="1153"/>
      <c r="K36" s="294">
        <v>106879</v>
      </c>
      <c r="L36" s="294">
        <v>1755</v>
      </c>
      <c r="M36" s="295">
        <v>1493</v>
      </c>
      <c r="N36" s="296">
        <v>17.5</v>
      </c>
    </row>
    <row r="37" spans="1:16" ht="13.5" customHeight="1" x14ac:dyDescent="0.15">
      <c r="A37" s="248"/>
      <c r="B37" s="244"/>
      <c r="C37" s="244"/>
      <c r="D37" s="244"/>
      <c r="E37" s="244"/>
      <c r="F37" s="244"/>
      <c r="G37" s="1151" t="s">
        <v>499</v>
      </c>
      <c r="H37" s="1152"/>
      <c r="I37" s="1152"/>
      <c r="J37" s="1153"/>
      <c r="K37" s="294">
        <v>6871</v>
      </c>
      <c r="L37" s="294">
        <v>113</v>
      </c>
      <c r="M37" s="295">
        <v>1584</v>
      </c>
      <c r="N37" s="296">
        <v>-92.9</v>
      </c>
    </row>
    <row r="38" spans="1:16" ht="27" customHeight="1" x14ac:dyDescent="0.15">
      <c r="A38" s="248"/>
      <c r="B38" s="244"/>
      <c r="C38" s="244"/>
      <c r="D38" s="244"/>
      <c r="E38" s="244"/>
      <c r="F38" s="244"/>
      <c r="G38" s="1154" t="s">
        <v>500</v>
      </c>
      <c r="H38" s="1155"/>
      <c r="I38" s="1155"/>
      <c r="J38" s="1156"/>
      <c r="K38" s="297" t="s">
        <v>480</v>
      </c>
      <c r="L38" s="297" t="s">
        <v>480</v>
      </c>
      <c r="M38" s="298">
        <v>4</v>
      </c>
      <c r="N38" s="299" t="s">
        <v>480</v>
      </c>
      <c r="O38" s="293"/>
    </row>
    <row r="39" spans="1:16" x14ac:dyDescent="0.15">
      <c r="A39" s="248"/>
      <c r="B39" s="244"/>
      <c r="C39" s="244"/>
      <c r="D39" s="244"/>
      <c r="E39" s="244"/>
      <c r="F39" s="244"/>
      <c r="G39" s="1154" t="s">
        <v>501</v>
      </c>
      <c r="H39" s="1155"/>
      <c r="I39" s="1155"/>
      <c r="J39" s="1156"/>
      <c r="K39" s="300" t="s">
        <v>480</v>
      </c>
      <c r="L39" s="300" t="s">
        <v>480</v>
      </c>
      <c r="M39" s="301">
        <v>-4432</v>
      </c>
      <c r="N39" s="302" t="s">
        <v>480</v>
      </c>
      <c r="O39" s="293"/>
    </row>
    <row r="40" spans="1:16" ht="27" customHeight="1" x14ac:dyDescent="0.15">
      <c r="A40" s="248"/>
      <c r="B40" s="244"/>
      <c r="C40" s="244"/>
      <c r="D40" s="244"/>
      <c r="E40" s="244"/>
      <c r="F40" s="244"/>
      <c r="G40" s="1151" t="s">
        <v>502</v>
      </c>
      <c r="H40" s="1152"/>
      <c r="I40" s="1152"/>
      <c r="J40" s="1153"/>
      <c r="K40" s="300">
        <v>-3606869</v>
      </c>
      <c r="L40" s="300">
        <v>-59227</v>
      </c>
      <c r="M40" s="301">
        <v>-44638</v>
      </c>
      <c r="N40" s="302">
        <v>32.700000000000003</v>
      </c>
      <c r="O40" s="293"/>
    </row>
    <row r="41" spans="1:16" x14ac:dyDescent="0.15">
      <c r="A41" s="248"/>
      <c r="B41" s="244"/>
      <c r="C41" s="244"/>
      <c r="D41" s="244"/>
      <c r="E41" s="244"/>
      <c r="F41" s="244"/>
      <c r="G41" s="1157" t="s">
        <v>279</v>
      </c>
      <c r="H41" s="1158"/>
      <c r="I41" s="1158"/>
      <c r="J41" s="1159"/>
      <c r="K41" s="294">
        <v>1787493</v>
      </c>
      <c r="L41" s="300">
        <v>29352</v>
      </c>
      <c r="M41" s="301">
        <v>19303</v>
      </c>
      <c r="N41" s="302">
        <v>52.1</v>
      </c>
      <c r="O41" s="293"/>
    </row>
    <row r="42" spans="1:16" x14ac:dyDescent="0.15">
      <c r="A42" s="248"/>
      <c r="B42" s="244"/>
      <c r="C42" s="244"/>
      <c r="D42" s="244"/>
      <c r="E42" s="244"/>
      <c r="F42" s="244"/>
      <c r="G42" s="303" t="s">
        <v>503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505</v>
      </c>
      <c r="H48" s="308"/>
      <c r="I48" s="308"/>
      <c r="J48" s="308"/>
      <c r="K48" s="308"/>
      <c r="L48" s="308"/>
      <c r="M48" s="309"/>
      <c r="N48" s="308"/>
    </row>
    <row r="49" spans="1:14" ht="13.5" customHeight="1" x14ac:dyDescent="0.15">
      <c r="A49" s="248"/>
      <c r="B49" s="244"/>
      <c r="C49" s="244"/>
      <c r="D49" s="244"/>
      <c r="E49" s="244"/>
      <c r="F49" s="244"/>
      <c r="G49" s="310"/>
      <c r="H49" s="311"/>
      <c r="I49" s="1144" t="s">
        <v>471</v>
      </c>
      <c r="J49" s="1146" t="s">
        <v>506</v>
      </c>
      <c r="K49" s="1147"/>
      <c r="L49" s="1147"/>
      <c r="M49" s="1147"/>
      <c r="N49" s="1148"/>
    </row>
    <row r="50" spans="1:14" x14ac:dyDescent="0.15">
      <c r="A50" s="248"/>
      <c r="B50" s="244"/>
      <c r="C50" s="244"/>
      <c r="D50" s="244"/>
      <c r="E50" s="244"/>
      <c r="F50" s="244"/>
      <c r="G50" s="312"/>
      <c r="H50" s="313"/>
      <c r="I50" s="1145"/>
      <c r="J50" s="314" t="s">
        <v>507</v>
      </c>
      <c r="K50" s="315" t="s">
        <v>508</v>
      </c>
      <c r="L50" s="316" t="s">
        <v>509</v>
      </c>
      <c r="M50" s="317" t="s">
        <v>510</v>
      </c>
      <c r="N50" s="318" t="s">
        <v>511</v>
      </c>
    </row>
    <row r="51" spans="1:14" x14ac:dyDescent="0.15">
      <c r="A51" s="248"/>
      <c r="B51" s="244"/>
      <c r="C51" s="244"/>
      <c r="D51" s="244"/>
      <c r="E51" s="244"/>
      <c r="F51" s="244"/>
      <c r="G51" s="310" t="s">
        <v>512</v>
      </c>
      <c r="H51" s="311"/>
      <c r="I51" s="319">
        <v>2608259</v>
      </c>
      <c r="J51" s="320">
        <v>41841</v>
      </c>
      <c r="K51" s="321">
        <v>-40.1</v>
      </c>
      <c r="L51" s="322">
        <v>47569</v>
      </c>
      <c r="M51" s="323">
        <v>-23.1</v>
      </c>
      <c r="N51" s="324">
        <v>-17</v>
      </c>
    </row>
    <row r="52" spans="1:14" x14ac:dyDescent="0.15">
      <c r="A52" s="248"/>
      <c r="B52" s="244"/>
      <c r="C52" s="244"/>
      <c r="D52" s="244"/>
      <c r="E52" s="244"/>
      <c r="F52" s="244"/>
      <c r="G52" s="325"/>
      <c r="H52" s="326" t="s">
        <v>513</v>
      </c>
      <c r="I52" s="327">
        <v>1030083</v>
      </c>
      <c r="J52" s="328">
        <v>16524</v>
      </c>
      <c r="K52" s="329">
        <v>-44.6</v>
      </c>
      <c r="L52" s="330">
        <v>26255</v>
      </c>
      <c r="M52" s="331">
        <v>-18.399999999999999</v>
      </c>
      <c r="N52" s="332">
        <v>-26.2</v>
      </c>
    </row>
    <row r="53" spans="1:14" x14ac:dyDescent="0.15">
      <c r="A53" s="248"/>
      <c r="B53" s="244"/>
      <c r="C53" s="244"/>
      <c r="D53" s="244"/>
      <c r="E53" s="244"/>
      <c r="F53" s="244"/>
      <c r="G53" s="310" t="s">
        <v>514</v>
      </c>
      <c r="H53" s="311"/>
      <c r="I53" s="319">
        <v>3828890</v>
      </c>
      <c r="J53" s="320">
        <v>61674</v>
      </c>
      <c r="K53" s="321">
        <v>47.4</v>
      </c>
      <c r="L53" s="322">
        <v>50880</v>
      </c>
      <c r="M53" s="323">
        <v>7</v>
      </c>
      <c r="N53" s="324">
        <v>40.4</v>
      </c>
    </row>
    <row r="54" spans="1:14" x14ac:dyDescent="0.15">
      <c r="A54" s="248"/>
      <c r="B54" s="244"/>
      <c r="C54" s="244"/>
      <c r="D54" s="244"/>
      <c r="E54" s="244"/>
      <c r="F54" s="244"/>
      <c r="G54" s="325"/>
      <c r="H54" s="326" t="s">
        <v>513</v>
      </c>
      <c r="I54" s="327">
        <v>953321</v>
      </c>
      <c r="J54" s="328">
        <v>15356</v>
      </c>
      <c r="K54" s="329">
        <v>-7.1</v>
      </c>
      <c r="L54" s="330">
        <v>26879</v>
      </c>
      <c r="M54" s="331">
        <v>2.4</v>
      </c>
      <c r="N54" s="332">
        <v>-9.5</v>
      </c>
    </row>
    <row r="55" spans="1:14" x14ac:dyDescent="0.15">
      <c r="A55" s="248"/>
      <c r="B55" s="244"/>
      <c r="C55" s="244"/>
      <c r="D55" s="244"/>
      <c r="E55" s="244"/>
      <c r="F55" s="244"/>
      <c r="G55" s="310" t="s">
        <v>515</v>
      </c>
      <c r="H55" s="311"/>
      <c r="I55" s="319">
        <v>4610831</v>
      </c>
      <c r="J55" s="320">
        <v>74408</v>
      </c>
      <c r="K55" s="321">
        <v>20.6</v>
      </c>
      <c r="L55" s="322">
        <v>63956</v>
      </c>
      <c r="M55" s="323">
        <v>25.7</v>
      </c>
      <c r="N55" s="324">
        <v>-5.0999999999999996</v>
      </c>
    </row>
    <row r="56" spans="1:14" x14ac:dyDescent="0.15">
      <c r="A56" s="248"/>
      <c r="B56" s="244"/>
      <c r="C56" s="244"/>
      <c r="D56" s="244"/>
      <c r="E56" s="244"/>
      <c r="F56" s="244"/>
      <c r="G56" s="325"/>
      <c r="H56" s="326" t="s">
        <v>513</v>
      </c>
      <c r="I56" s="327">
        <v>794112</v>
      </c>
      <c r="J56" s="328">
        <v>12815</v>
      </c>
      <c r="K56" s="329">
        <v>-16.5</v>
      </c>
      <c r="L56" s="330">
        <v>29239</v>
      </c>
      <c r="M56" s="331">
        <v>8.8000000000000007</v>
      </c>
      <c r="N56" s="332">
        <v>-25.3</v>
      </c>
    </row>
    <row r="57" spans="1:14" x14ac:dyDescent="0.15">
      <c r="A57" s="248"/>
      <c r="B57" s="244"/>
      <c r="C57" s="244"/>
      <c r="D57" s="244"/>
      <c r="E57" s="244"/>
      <c r="F57" s="244"/>
      <c r="G57" s="310" t="s">
        <v>516</v>
      </c>
      <c r="H57" s="311"/>
      <c r="I57" s="319">
        <v>3304887</v>
      </c>
      <c r="J57" s="320">
        <v>53780</v>
      </c>
      <c r="K57" s="321">
        <v>-27.7</v>
      </c>
      <c r="L57" s="322">
        <v>66255</v>
      </c>
      <c r="M57" s="323">
        <v>3.6</v>
      </c>
      <c r="N57" s="324">
        <v>-31.3</v>
      </c>
    </row>
    <row r="58" spans="1:14" x14ac:dyDescent="0.15">
      <c r="A58" s="248"/>
      <c r="B58" s="244"/>
      <c r="C58" s="244"/>
      <c r="D58" s="244"/>
      <c r="E58" s="244"/>
      <c r="F58" s="244"/>
      <c r="G58" s="325"/>
      <c r="H58" s="326" t="s">
        <v>513</v>
      </c>
      <c r="I58" s="327">
        <v>1127302</v>
      </c>
      <c r="J58" s="328">
        <v>18344</v>
      </c>
      <c r="K58" s="329">
        <v>43.1</v>
      </c>
      <c r="L58" s="330">
        <v>31822</v>
      </c>
      <c r="M58" s="331">
        <v>8.8000000000000007</v>
      </c>
      <c r="N58" s="332">
        <v>34.299999999999997</v>
      </c>
    </row>
    <row r="59" spans="1:14" x14ac:dyDescent="0.15">
      <c r="A59" s="248"/>
      <c r="B59" s="244"/>
      <c r="C59" s="244"/>
      <c r="D59" s="244"/>
      <c r="E59" s="244"/>
      <c r="F59" s="244"/>
      <c r="G59" s="310" t="s">
        <v>517</v>
      </c>
      <c r="H59" s="311"/>
      <c r="I59" s="319">
        <v>3000750</v>
      </c>
      <c r="J59" s="320">
        <v>49274</v>
      </c>
      <c r="K59" s="321">
        <v>-8.4</v>
      </c>
      <c r="L59" s="322">
        <v>92247</v>
      </c>
      <c r="M59" s="323">
        <v>39.200000000000003</v>
      </c>
      <c r="N59" s="324">
        <v>-47.6</v>
      </c>
    </row>
    <row r="60" spans="1:14" x14ac:dyDescent="0.15">
      <c r="A60" s="248"/>
      <c r="B60" s="244"/>
      <c r="C60" s="244"/>
      <c r="D60" s="244"/>
      <c r="E60" s="244"/>
      <c r="F60" s="244"/>
      <c r="G60" s="325"/>
      <c r="H60" s="326" t="s">
        <v>513</v>
      </c>
      <c r="I60" s="333">
        <v>311966</v>
      </c>
      <c r="J60" s="328">
        <v>5123</v>
      </c>
      <c r="K60" s="329">
        <v>-72.099999999999994</v>
      </c>
      <c r="L60" s="330">
        <v>37204</v>
      </c>
      <c r="M60" s="331">
        <v>16.899999999999999</v>
      </c>
      <c r="N60" s="332">
        <v>-89</v>
      </c>
    </row>
    <row r="61" spans="1:14" x14ac:dyDescent="0.15">
      <c r="A61" s="248"/>
      <c r="B61" s="244"/>
      <c r="C61" s="244"/>
      <c r="D61" s="244"/>
      <c r="E61" s="244"/>
      <c r="F61" s="244"/>
      <c r="G61" s="310" t="s">
        <v>518</v>
      </c>
      <c r="H61" s="334"/>
      <c r="I61" s="335">
        <v>3470723</v>
      </c>
      <c r="J61" s="336">
        <v>56195</v>
      </c>
      <c r="K61" s="337">
        <v>-1.6</v>
      </c>
      <c r="L61" s="338">
        <v>64181</v>
      </c>
      <c r="M61" s="339">
        <v>10.5</v>
      </c>
      <c r="N61" s="324">
        <v>-12.1</v>
      </c>
    </row>
    <row r="62" spans="1:14" x14ac:dyDescent="0.15">
      <c r="A62" s="248"/>
      <c r="B62" s="244"/>
      <c r="C62" s="244"/>
      <c r="D62" s="244"/>
      <c r="E62" s="244"/>
      <c r="F62" s="244"/>
      <c r="G62" s="325"/>
      <c r="H62" s="326" t="s">
        <v>513</v>
      </c>
      <c r="I62" s="327">
        <v>843357</v>
      </c>
      <c r="J62" s="328">
        <v>13632</v>
      </c>
      <c r="K62" s="329">
        <v>-19.399999999999999</v>
      </c>
      <c r="L62" s="330">
        <v>30280</v>
      </c>
      <c r="M62" s="331">
        <v>3.7</v>
      </c>
      <c r="N62" s="332">
        <v>-23.1</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0" zoomScaleNormal="5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0" zoomScaleNormal="5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0" zoomScaleNormal="5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520</v>
      </c>
      <c r="G46" s="8" t="s">
        <v>521</v>
      </c>
      <c r="H46" s="8" t="s">
        <v>522</v>
      </c>
      <c r="I46" s="8" t="s">
        <v>523</v>
      </c>
      <c r="J46" s="9" t="s">
        <v>524</v>
      </c>
    </row>
    <row r="47" spans="2:10" ht="57.75" customHeight="1" x14ac:dyDescent="0.15">
      <c r="B47" s="10"/>
      <c r="C47" s="1169" t="s">
        <v>3</v>
      </c>
      <c r="D47" s="1169"/>
      <c r="E47" s="1170"/>
      <c r="F47" s="11">
        <v>23.96</v>
      </c>
      <c r="G47" s="12">
        <v>29.65</v>
      </c>
      <c r="H47" s="12">
        <v>38.11</v>
      </c>
      <c r="I47" s="12">
        <v>36.35</v>
      </c>
      <c r="J47" s="13">
        <v>43.03</v>
      </c>
    </row>
    <row r="48" spans="2:10" ht="57.75" customHeight="1" x14ac:dyDescent="0.15">
      <c r="B48" s="14"/>
      <c r="C48" s="1171" t="s">
        <v>4</v>
      </c>
      <c r="D48" s="1171"/>
      <c r="E48" s="1172"/>
      <c r="F48" s="15">
        <v>5.44</v>
      </c>
      <c r="G48" s="16">
        <v>5.51</v>
      </c>
      <c r="H48" s="16">
        <v>5.66</v>
      </c>
      <c r="I48" s="16">
        <v>7.56</v>
      </c>
      <c r="J48" s="17">
        <v>7.98</v>
      </c>
    </row>
    <row r="49" spans="2:10" ht="57.75" customHeight="1" thickBot="1" x14ac:dyDescent="0.2">
      <c r="B49" s="18"/>
      <c r="C49" s="1173" t="s">
        <v>5</v>
      </c>
      <c r="D49" s="1173"/>
      <c r="E49" s="1174"/>
      <c r="F49" s="19">
        <v>4.41</v>
      </c>
      <c r="G49" s="20">
        <v>2.78</v>
      </c>
      <c r="H49" s="20">
        <v>5.89</v>
      </c>
      <c r="I49" s="20" t="s">
        <v>525</v>
      </c>
      <c r="J49" s="21">
        <v>4.47</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共有　汎用ユーザー</cp:lastModifiedBy>
  <cp:lastPrinted>2017-05-10T11:17:21Z</cp:lastPrinted>
  <dcterms:created xsi:type="dcterms:W3CDTF">2017-02-15T23:01:00Z</dcterms:created>
  <dcterms:modified xsi:type="dcterms:W3CDTF">2017-05-25T08:02:19Z</dcterms:modified>
  <cp:category/>
</cp:coreProperties>
</file>