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d:\develop\bid_entry\07申請書\doc\ver7\reg_standard\"/>
    </mc:Choice>
  </mc:AlternateContent>
  <xr:revisionPtr revIDLastSave="0" documentId="13_ncr:1_{76BE786F-A446-4055-B14B-4439835C7E6E}" xr6:coauthVersionLast="47" xr6:coauthVersionMax="47" xr10:uidLastSave="{00000000-0000-0000-0000-000000000000}"/>
  <workbookProtection workbookAlgorithmName="SHA-512" workbookHashValue="4ZoTdSxuOMA3/myqGfephQe9wwgQrbhP3asY8WUbkpjm7F5F0/FQJ0k2FibPQFuOXwY2I5inP4EG8OZLPwJ8MQ==" workbookSaltValue="h2OCjs/3JPIAIEM1qjz8yg==" workbookSpinCount="100000" lockStructure="1"/>
  <bookViews>
    <workbookView xWindow="1950" yWindow="1230" windowWidth="16575" windowHeight="14970" xr2:uid="{00000000-000D-0000-FFFF-FFFF00000000}"/>
  </bookViews>
  <sheets>
    <sheet name="入力シート" sheetId="1" r:id="rId1"/>
    <sheet name="settings" sheetId="2" state="hidden" r:id="rId2"/>
  </sheets>
  <definedNames>
    <definedName name="_xlnm.Print_Titles" localSheetId="0">入力シート!$1:$1</definedName>
    <definedName name="希望">入力シート!$A$244</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3" i="1" l="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04" i="1"/>
  <c r="A202" i="1"/>
  <c r="A201" i="1"/>
  <c r="A200" i="1"/>
  <c r="A189" i="1"/>
  <c r="A186" i="1"/>
  <c r="A185" i="1"/>
  <c r="A184" i="1"/>
  <c r="A182" i="1"/>
  <c r="A169" i="1"/>
  <c r="A167" i="1"/>
  <c r="A165" i="1"/>
  <c r="A163" i="1"/>
  <c r="A161" i="1"/>
  <c r="A159" i="1"/>
  <c r="A157" i="1"/>
  <c r="A155" i="1"/>
  <c r="A153" i="1"/>
  <c r="A126" i="1"/>
  <c r="A124" i="1"/>
  <c r="A122" i="1"/>
  <c r="A120" i="1"/>
  <c r="A116" i="1"/>
  <c r="A114" i="1"/>
  <c r="A87" i="1"/>
  <c r="A85" i="1"/>
  <c r="A84" i="1"/>
  <c r="A83" i="1"/>
  <c r="A81" i="1"/>
  <c r="A79" i="1"/>
  <c r="A77" i="1"/>
  <c r="A75" i="1"/>
  <c r="A73" i="1"/>
  <c r="A71" i="1"/>
  <c r="A69" i="1"/>
  <c r="A63" i="1"/>
  <c r="A40" i="1"/>
  <c r="A38" i="1"/>
  <c r="A36" i="1"/>
  <c r="A34" i="1"/>
  <c r="A32" i="1"/>
  <c r="A30" i="1"/>
  <c r="A28" i="1"/>
  <c r="A26" i="1"/>
  <c r="A24" i="1"/>
  <c r="A22" i="1"/>
  <c r="A20" i="1"/>
  <c r="I220" i="1"/>
  <c r="V393" i="1" l="1"/>
  <c r="V376" i="1"/>
  <c r="V363" i="1"/>
  <c r="J198" i="1" l="1"/>
  <c r="J196" i="1"/>
  <c r="J177" i="1" l="1"/>
  <c r="J192" i="1" l="1"/>
  <c r="J194" i="1" l="1"/>
  <c r="E234" i="1"/>
  <c r="I239" i="1" l="1"/>
  <c r="I214" i="1" l="1"/>
  <c r="I203" i="1"/>
  <c r="D114" i="1"/>
  <c r="D116" i="1" s="1"/>
  <c r="D118" i="1" s="1"/>
  <c r="D120" i="1" s="1"/>
  <c r="D122" i="1" s="1"/>
  <c r="D124" i="1" s="1"/>
  <c r="D126" i="1" s="1"/>
  <c r="A2" i="2" l="1"/>
  <c r="A1" i="2"/>
</calcChain>
</file>

<file path=xl/sharedStrings.xml><?xml version="1.0" encoding="utf-8"?>
<sst xmlns="http://schemas.openxmlformats.org/spreadsheetml/2006/main" count="523" uniqueCount="348">
  <si>
    <t>営業年数</t>
    <rPh sb="0" eb="2">
      <t>エイギョウ</t>
    </rPh>
    <rPh sb="2" eb="4">
      <t>ネンスウ</t>
    </rPh>
    <phoneticPr fontId="6"/>
  </si>
  <si>
    <t>外資状況</t>
    <rPh sb="0" eb="2">
      <t>ガイシ</t>
    </rPh>
    <rPh sb="2" eb="4">
      <t>ジョウキョウ</t>
    </rPh>
    <phoneticPr fontId="6"/>
  </si>
  <si>
    <t>設備の額</t>
    <rPh sb="0" eb="2">
      <t>セツビ</t>
    </rPh>
    <rPh sb="3" eb="4">
      <t>ガク</t>
    </rPh>
    <phoneticPr fontId="6"/>
  </si>
  <si>
    <t>機械装置類(千円)</t>
    <rPh sb="0" eb="2">
      <t>キカイ</t>
    </rPh>
    <rPh sb="2" eb="4">
      <t>ソウチ</t>
    </rPh>
    <rPh sb="4" eb="5">
      <t>ルイ</t>
    </rPh>
    <rPh sb="6" eb="8">
      <t>センエン</t>
    </rPh>
    <phoneticPr fontId="5"/>
  </si>
  <si>
    <t>運搬具類(千円)</t>
    <rPh sb="0" eb="2">
      <t>ウンパン</t>
    </rPh>
    <rPh sb="2" eb="3">
      <t>グ</t>
    </rPh>
    <rPh sb="3" eb="4">
      <t>ルイ</t>
    </rPh>
    <phoneticPr fontId="5"/>
  </si>
  <si>
    <t>工具その他(千円)</t>
    <rPh sb="0" eb="2">
      <t>コウグ</t>
    </rPh>
    <rPh sb="4" eb="5">
      <t>タ</t>
    </rPh>
    <phoneticPr fontId="5"/>
  </si>
  <si>
    <t>合計(千円)</t>
    <rPh sb="0" eb="2">
      <t>ゴウケイ</t>
    </rPh>
    <phoneticPr fontId="5"/>
  </si>
  <si>
    <t>区分</t>
    <rPh sb="0" eb="2">
      <t>クブン</t>
    </rPh>
    <phoneticPr fontId="5"/>
  </si>
  <si>
    <t>外資区分</t>
    <rPh sb="0" eb="2">
      <t>ガイシ</t>
    </rPh>
    <rPh sb="2" eb="4">
      <t>クブン</t>
    </rPh>
    <phoneticPr fontId="6"/>
  </si>
  <si>
    <t>国名</t>
    <rPh sb="0" eb="1">
      <t>クニ</t>
    </rPh>
    <rPh sb="1" eb="2">
      <t>メイ</t>
    </rPh>
    <phoneticPr fontId="5"/>
  </si>
  <si>
    <t>外資比率 (%)</t>
    <rPh sb="0" eb="2">
      <t>ガイシ</t>
    </rPh>
    <rPh sb="2" eb="4">
      <t>ヒリツ</t>
    </rPh>
    <phoneticPr fontId="5"/>
  </si>
  <si>
    <t>%</t>
    <phoneticPr fontId="5"/>
  </si>
  <si>
    <t xml:space="preserve"> エクセルの計算方法は「自動」に設定してください。</t>
    <rPh sb="6" eb="8">
      <t>ケイサン</t>
    </rPh>
    <rPh sb="8" eb="10">
      <t>ホウホウ</t>
    </rPh>
    <rPh sb="12" eb="14">
      <t>ジドウ</t>
    </rPh>
    <rPh sb="16" eb="18">
      <t>セッテイ</t>
    </rPh>
    <phoneticPr fontId="5"/>
  </si>
  <si>
    <t xml:space="preserve"> 行の追加、削除、シートの変更などはできません。</t>
    <rPh sb="1" eb="2">
      <t>ギョウ</t>
    </rPh>
    <rPh sb="3" eb="5">
      <t>ツイカ</t>
    </rPh>
    <rPh sb="6" eb="8">
      <t>サクジョ</t>
    </rPh>
    <rPh sb="13" eb="15">
      <t>ヘンコウ</t>
    </rPh>
    <phoneticPr fontId="5"/>
  </si>
  <si>
    <t>E.経営情報</t>
    <rPh sb="2" eb="4">
      <t>ケイエイ</t>
    </rPh>
    <rPh sb="4" eb="6">
      <t>ジョウホウ</t>
    </rPh>
    <phoneticPr fontId="5"/>
  </si>
  <si>
    <t>物品</t>
  </si>
  <si>
    <t>リストから選択してください。</t>
    <phoneticPr fontId="5"/>
  </si>
  <si>
    <r>
      <t>まで</t>
    </r>
    <r>
      <rPr>
        <sz val="11"/>
        <color rgb="FFFF0000"/>
        <rFont val="ＭＳ ゴシック"/>
        <family val="3"/>
        <charset val="128"/>
      </rPr>
      <t>*1</t>
    </r>
    <phoneticPr fontId="5"/>
  </si>
  <si>
    <r>
      <t>から</t>
    </r>
    <r>
      <rPr>
        <sz val="11"/>
        <color rgb="FFFF0000"/>
        <rFont val="ＭＳ ゴシック"/>
        <family val="3"/>
        <charset val="128"/>
      </rPr>
      <t>*1</t>
    </r>
    <phoneticPr fontId="5"/>
  </si>
  <si>
    <t>選択</t>
    <rPh sb="0" eb="2">
      <t>センタク</t>
    </rPh>
    <phoneticPr fontId="6"/>
  </si>
  <si>
    <t>(a)外資なし</t>
    <rPh sb="3" eb="5">
      <t>ガイシ</t>
    </rPh>
    <phoneticPr fontId="6"/>
  </si>
  <si>
    <t>(b)外国籍会社</t>
    <rPh sb="3" eb="6">
      <t>ガイコクセキ</t>
    </rPh>
    <rPh sb="6" eb="8">
      <t>ガイシャ</t>
    </rPh>
    <phoneticPr fontId="6"/>
  </si>
  <si>
    <t>(c)日本国籍会社(外資比率100%)</t>
    <phoneticPr fontId="6"/>
  </si>
  <si>
    <t>(d)日本国籍会社</t>
    <phoneticPr fontId="6"/>
  </si>
  <si>
    <t>年</t>
    <rPh sb="0" eb="1">
      <t>ネン</t>
    </rPh>
    <phoneticPr fontId="5"/>
  </si>
  <si>
    <t>適格組合証明取得年月日</t>
    <rPh sb="0" eb="2">
      <t>テキカク</t>
    </rPh>
    <rPh sb="2" eb="4">
      <t>クミアイ</t>
    </rPh>
    <rPh sb="4" eb="6">
      <t>ショウメイ</t>
    </rPh>
    <rPh sb="6" eb="8">
      <t>シュトク</t>
    </rPh>
    <rPh sb="8" eb="11">
      <t>ネンガッピ</t>
    </rPh>
    <phoneticPr fontId="6"/>
  </si>
  <si>
    <t>適格組合証明番号</t>
    <rPh sb="0" eb="2">
      <t>テキカク</t>
    </rPh>
    <rPh sb="2" eb="4">
      <t>クミアイ</t>
    </rPh>
    <rPh sb="4" eb="6">
      <t>ショウメイ</t>
    </rPh>
    <rPh sb="6" eb="8">
      <t>バンゴウ</t>
    </rPh>
    <phoneticPr fontId="6"/>
  </si>
  <si>
    <t>設立年月日</t>
    <rPh sb="0" eb="2">
      <t>セツリツ</t>
    </rPh>
    <rPh sb="2" eb="5">
      <t>ネンガッピ</t>
    </rPh>
    <phoneticPr fontId="6"/>
  </si>
  <si>
    <t>休業期間又は</t>
    <rPh sb="0" eb="2">
      <t>キュウギョウ</t>
    </rPh>
    <rPh sb="2" eb="4">
      <t>キカン</t>
    </rPh>
    <rPh sb="4" eb="5">
      <t>マタ</t>
    </rPh>
    <phoneticPr fontId="6"/>
  </si>
  <si>
    <t>から</t>
    <phoneticPr fontId="6"/>
  </si>
  <si>
    <t>まで</t>
    <phoneticPr fontId="6"/>
  </si>
  <si>
    <t>転(廃)業の期間</t>
    <phoneticPr fontId="6"/>
  </si>
  <si>
    <t>みなし大企業</t>
    <rPh sb="3" eb="6">
      <t>ダイキギョウ</t>
    </rPh>
    <phoneticPr fontId="6"/>
  </si>
  <si>
    <t>自己資本額</t>
    <rPh sb="0" eb="2">
      <t>ジコ</t>
    </rPh>
    <rPh sb="2" eb="4">
      <t>シホン</t>
    </rPh>
    <rPh sb="4" eb="5">
      <t>ガク</t>
    </rPh>
    <phoneticPr fontId="5"/>
  </si>
  <si>
    <t>株主資本</t>
    <rPh sb="0" eb="2">
      <t>カブヌシ</t>
    </rPh>
    <rPh sb="2" eb="4">
      <t>シホン</t>
    </rPh>
    <phoneticPr fontId="6"/>
  </si>
  <si>
    <t xml:space="preserve"> (うち外国資本)</t>
    <phoneticPr fontId="6"/>
  </si>
  <si>
    <t>評価・換算差額等</t>
    <rPh sb="0" eb="2">
      <t>ヒョウカ</t>
    </rPh>
    <rPh sb="3" eb="5">
      <t>カンザン</t>
    </rPh>
    <rPh sb="5" eb="7">
      <t>サガク</t>
    </rPh>
    <rPh sb="7" eb="8">
      <t>トウ</t>
    </rPh>
    <phoneticPr fontId="6"/>
  </si>
  <si>
    <t>新株予約権</t>
    <phoneticPr fontId="5"/>
  </si>
  <si>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6"/>
  </si>
  <si>
    <t>希望する資格の種類等</t>
    <rPh sb="0" eb="2">
      <t>キボウ</t>
    </rPh>
    <rPh sb="4" eb="6">
      <t>シカク</t>
    </rPh>
    <rPh sb="7" eb="9">
      <t>シュルイ</t>
    </rPh>
    <rPh sb="9" eb="10">
      <t>トウ</t>
    </rPh>
    <phoneticPr fontId="6"/>
  </si>
  <si>
    <t>製造・販売等実績</t>
    <rPh sb="0" eb="2">
      <t>セイゾウ</t>
    </rPh>
    <rPh sb="3" eb="5">
      <t>ハンバイ</t>
    </rPh>
    <rPh sb="5" eb="6">
      <t>トウ</t>
    </rPh>
    <rPh sb="6" eb="8">
      <t>ジッセキ</t>
    </rPh>
    <phoneticPr fontId="6"/>
  </si>
  <si>
    <t>F.業種情報</t>
    <rPh sb="2" eb="4">
      <t>ギョウシュ</t>
    </rPh>
    <rPh sb="4" eb="6">
      <t>ジョウホウ</t>
    </rPh>
    <phoneticPr fontId="5"/>
  </si>
  <si>
    <t>希望</t>
    <rPh sb="0" eb="2">
      <t>キボウ</t>
    </rPh>
    <phoneticPr fontId="5"/>
  </si>
  <si>
    <t>A.本社(店)情報</t>
    <phoneticPr fontId="5"/>
  </si>
  <si>
    <t>郵便番号</t>
    <rPh sb="0" eb="4">
      <t>ユウビンバンゴウ</t>
    </rPh>
    <phoneticPr fontId="6"/>
  </si>
  <si>
    <t>住所</t>
    <rPh sb="0" eb="2">
      <t>ジュウショ</t>
    </rPh>
    <phoneticPr fontId="6"/>
  </si>
  <si>
    <t>都道府県から入力してください。</t>
    <phoneticPr fontId="5"/>
  </si>
  <si>
    <t>商号又は名称フリガナ</t>
    <rPh sb="0" eb="2">
      <t>ショウゴウ</t>
    </rPh>
    <rPh sb="2" eb="3">
      <t>マタ</t>
    </rPh>
    <rPh sb="4" eb="6">
      <t>メイショウ</t>
    </rPh>
    <phoneticPr fontId="6"/>
  </si>
  <si>
    <t>商号又は名称</t>
    <rPh sb="0" eb="2">
      <t>ショウゴウ</t>
    </rPh>
    <rPh sb="2" eb="3">
      <t>マタ</t>
    </rPh>
    <rPh sb="4" eb="6">
      <t>メイショウ</t>
    </rPh>
    <phoneticPr fontId="6"/>
  </si>
  <si>
    <t>代表者役職</t>
    <rPh sb="0" eb="3">
      <t>ダイヒョウシャ</t>
    </rPh>
    <rPh sb="3" eb="5">
      <t>ヤクショク</t>
    </rPh>
    <phoneticPr fontId="6"/>
  </si>
  <si>
    <t>正式名称で入力してください。個人の場合は「代表者」と入力してください。</t>
    <rPh sb="5" eb="7">
      <t>ニュウリョク</t>
    </rPh>
    <rPh sb="26" eb="28">
      <t>ニュウリョク</t>
    </rPh>
    <phoneticPr fontId="5"/>
  </si>
  <si>
    <t>代表者氏名フリガナ</t>
    <rPh sb="0" eb="3">
      <t>ダイヒョウシャ</t>
    </rPh>
    <rPh sb="3" eb="5">
      <t>シメイ</t>
    </rPh>
    <phoneticPr fontId="6"/>
  </si>
  <si>
    <t>全角カタカナで入力してください。姓と名は１文字分空けてください。</t>
    <phoneticPr fontId="5"/>
  </si>
  <si>
    <t>代表者氏名</t>
    <rPh sb="0" eb="3">
      <t>ダイヒョウシャ</t>
    </rPh>
    <rPh sb="3" eb="5">
      <t>シメイ</t>
    </rPh>
    <phoneticPr fontId="6"/>
  </si>
  <si>
    <t>姓と名は１文字分空けてください。</t>
    <phoneticPr fontId="5"/>
  </si>
  <si>
    <t>電話番号</t>
    <rPh sb="0" eb="2">
      <t>デンワ</t>
    </rPh>
    <rPh sb="2" eb="4">
      <t>バンゴウ</t>
    </rPh>
    <phoneticPr fontId="6"/>
  </si>
  <si>
    <t>内線番号(</t>
    <rPh sb="0" eb="4">
      <t>ナイセンバンゴウ</t>
    </rPh>
    <phoneticPr fontId="5"/>
  </si>
  <si>
    <t>)</t>
    <phoneticPr fontId="5"/>
  </si>
  <si>
    <t>例)0000-00-0000　半角の数字とハイフンで入力してください。</t>
    <phoneticPr fontId="5"/>
  </si>
  <si>
    <t>ＦＡＸ番号</t>
    <rPh sb="3" eb="5">
      <t>バンゴウ</t>
    </rPh>
    <phoneticPr fontId="6"/>
  </si>
  <si>
    <t>メールアドレス</t>
    <phoneticPr fontId="6"/>
  </si>
  <si>
    <t>登記上の所在地</t>
    <rPh sb="0" eb="3">
      <t>トウキジョウ</t>
    </rPh>
    <rPh sb="4" eb="7">
      <t>ショザイチ</t>
    </rPh>
    <phoneticPr fontId="6"/>
  </si>
  <si>
    <t>一致する</t>
  </si>
  <si>
    <t>B.契約する営業所情報</t>
    <rPh sb="2" eb="4">
      <t>ケイヤク</t>
    </rPh>
    <rPh sb="6" eb="9">
      <t>エイギョウショ</t>
    </rPh>
    <rPh sb="9" eb="11">
      <t>ジョウホウ</t>
    </rPh>
    <phoneticPr fontId="5"/>
  </si>
  <si>
    <t>支店・営業所に入札・契約権限を委任する場合、(1)入札・契約権限の委任欄にリストから「する」を選択し、支店・営業所情報を入力してください。</t>
    <phoneticPr fontId="5"/>
  </si>
  <si>
    <t>入札・契約権限の委任</t>
    <rPh sb="8" eb="10">
      <t>イニン</t>
    </rPh>
    <phoneticPr fontId="5"/>
  </si>
  <si>
    <t>代表者(受任者)役職</t>
    <rPh sb="0" eb="3">
      <t>ダイヒョウシャ</t>
    </rPh>
    <rPh sb="4" eb="7">
      <t>ジュニンシャ</t>
    </rPh>
    <rPh sb="8" eb="10">
      <t>ヤクショク</t>
    </rPh>
    <phoneticPr fontId="6"/>
  </si>
  <si>
    <t>例)所長　正式名称で入力してください。</t>
    <rPh sb="10" eb="12">
      <t>ニュウリョク</t>
    </rPh>
    <phoneticPr fontId="5"/>
  </si>
  <si>
    <t>代表者(受任者)氏名</t>
    <rPh sb="0" eb="3">
      <t>ダイヒョウシャ</t>
    </rPh>
    <rPh sb="4" eb="6">
      <t>ジュニン</t>
    </rPh>
    <rPh sb="6" eb="7">
      <t>シャ</t>
    </rPh>
    <rPh sb="8" eb="10">
      <t>シメイ</t>
    </rPh>
    <phoneticPr fontId="6"/>
  </si>
  <si>
    <t>フリガナ</t>
    <phoneticPr fontId="5"/>
  </si>
  <si>
    <t>C.担当者情報</t>
    <rPh sb="2" eb="5">
      <t>タントウシャ</t>
    </rPh>
    <rPh sb="5" eb="7">
      <t>ジョウホウ</t>
    </rPh>
    <phoneticPr fontId="5"/>
  </si>
  <si>
    <t>部署名・役職名</t>
    <rPh sb="0" eb="2">
      <t>ブショ</t>
    </rPh>
    <rPh sb="2" eb="3">
      <t>メイ</t>
    </rPh>
    <rPh sb="4" eb="7">
      <t>ヤクショクメイ</t>
    </rPh>
    <phoneticPr fontId="6"/>
  </si>
  <si>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5"/>
  </si>
  <si>
    <t>氏名フリガナ</t>
    <rPh sb="0" eb="2">
      <t>シメイ</t>
    </rPh>
    <phoneticPr fontId="6"/>
  </si>
  <si>
    <t>氏名</t>
    <rPh sb="0" eb="2">
      <t>シメイ</t>
    </rPh>
    <phoneticPr fontId="6"/>
  </si>
  <si>
    <t>本社（店）と異なる場合のみ、都道府県から入力してください。</t>
    <rPh sb="14" eb="18">
      <t>トドウフケン</t>
    </rPh>
    <phoneticPr fontId="5"/>
  </si>
  <si>
    <t>本社（店）と異なる場合のみ、半角の数字とハイフンで入力してください。</t>
    <phoneticPr fontId="5"/>
  </si>
  <si>
    <t>D.申請代理人情報</t>
    <rPh sb="2" eb="7">
      <t>シンセイダイリニン</t>
    </rPh>
    <phoneticPr fontId="5"/>
  </si>
  <si>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5"/>
  </si>
  <si>
    <t>代理申請</t>
    <rPh sb="0" eb="2">
      <t>ダイリ</t>
    </rPh>
    <rPh sb="2" eb="4">
      <t>シンセイ</t>
    </rPh>
    <phoneticPr fontId="20"/>
  </si>
  <si>
    <t>しない</t>
  </si>
  <si>
    <t>行政書士登録番号</t>
    <rPh sb="0" eb="2">
      <t>ギョウセイ</t>
    </rPh>
    <rPh sb="2" eb="4">
      <t>ショシ</t>
    </rPh>
    <rPh sb="4" eb="6">
      <t>トウロク</t>
    </rPh>
    <rPh sb="6" eb="8">
      <t>バンゴウ</t>
    </rPh>
    <phoneticPr fontId="6"/>
  </si>
  <si>
    <t>創業年月日</t>
    <rPh sb="0" eb="2">
      <t>ソウギョウ</t>
    </rPh>
    <rPh sb="2" eb="5">
      <t>ネンガッピ</t>
    </rPh>
    <phoneticPr fontId="6"/>
  </si>
  <si>
    <t>年月日</t>
    <rPh sb="0" eb="3">
      <t>ネンガッピ</t>
    </rPh>
    <phoneticPr fontId="5"/>
  </si>
  <si>
    <t>①技術職員</t>
    <rPh sb="1" eb="3">
      <t>ギジュツ</t>
    </rPh>
    <rPh sb="3" eb="5">
      <t>ショクイン</t>
    </rPh>
    <phoneticPr fontId="5"/>
  </si>
  <si>
    <t>②事務職員</t>
    <rPh sb="1" eb="3">
      <t>ジム</t>
    </rPh>
    <rPh sb="3" eb="5">
      <t>ショクイン</t>
    </rPh>
    <phoneticPr fontId="5"/>
  </si>
  <si>
    <t>③その他の職員</t>
    <phoneticPr fontId="6"/>
  </si>
  <si>
    <t>④合計</t>
    <rPh sb="1" eb="3">
      <t>ゴウケイケイ</t>
    </rPh>
    <phoneticPr fontId="5"/>
  </si>
  <si>
    <t>⑤役職員等(④の内数)</t>
    <rPh sb="1" eb="4">
      <t>ヤクショクイン</t>
    </rPh>
    <rPh sb="4" eb="5">
      <t>トウ</t>
    </rPh>
    <rPh sb="8" eb="10">
      <t>ウチスウ</t>
    </rPh>
    <phoneticPr fontId="5"/>
  </si>
  <si>
    <t>計</t>
    <phoneticPr fontId="6"/>
  </si>
  <si>
    <t>直前年度分決算</t>
    <rPh sb="0" eb="2">
      <t>チョクゼン</t>
    </rPh>
    <rPh sb="2" eb="5">
      <t>ネンドブン</t>
    </rPh>
    <rPh sb="5" eb="7">
      <t>ケッサン</t>
    </rPh>
    <phoneticPr fontId="6"/>
  </si>
  <si>
    <t>千円</t>
    <rPh sb="0" eb="2">
      <t>センエン</t>
    </rPh>
    <phoneticPr fontId="5"/>
  </si>
  <si>
    <t>直前々年度分決算(千円)</t>
    <rPh sb="9" eb="11">
      <t>センエン</t>
    </rPh>
    <phoneticPr fontId="5"/>
  </si>
  <si>
    <t>直前年度分決算(千円)</t>
    <rPh sb="8" eb="10">
      <t>センエン</t>
    </rPh>
    <phoneticPr fontId="5"/>
  </si>
  <si>
    <t>実績高を入力してください。
決算が１事業年度１回の場合には、「直前々年度分決算」及び「直前年度分決算」の右欄のみに入力してください。</t>
    <rPh sb="0" eb="3">
      <t>ジッセキダカ</t>
    </rPh>
    <rPh sb="4" eb="6">
      <t>ニュウリョク</t>
    </rPh>
    <rPh sb="57" eb="59">
      <t>ニュウリョク</t>
    </rPh>
    <phoneticPr fontId="5"/>
  </si>
  <si>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5"/>
  </si>
  <si>
    <t>例)00000000　8桁の数字を入力してください。</t>
  </si>
  <si>
    <t>具体的な内容</t>
    <phoneticPr fontId="5"/>
  </si>
  <si>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5"/>
  </si>
  <si>
    <t>現組織への変更</t>
    <rPh sb="0" eb="1">
      <t>ゲン</t>
    </rPh>
    <rPh sb="1" eb="3">
      <t>ソシキ</t>
    </rPh>
    <rPh sb="5" eb="7">
      <t>ヘンコウ</t>
    </rPh>
    <phoneticPr fontId="6"/>
  </si>
  <si>
    <t>例)カブシキガイシャスズキグミ　正式名称を全角カタカナで入力してください。</t>
    <phoneticPr fontId="5"/>
  </si>
  <si>
    <t>例)株式会社鈴木組　正式名称で入力してください。</t>
    <phoneticPr fontId="5"/>
  </si>
  <si>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5"/>
  </si>
  <si>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rPh sb="0" eb="2">
      <t>イカ</t>
    </rPh>
    <rPh sb="8" eb="10">
      <t>ガイトウ</t>
    </rPh>
    <rPh sb="12" eb="14">
      <t>バアイ</t>
    </rPh>
    <rPh sb="21" eb="23">
      <t>ガイトウ</t>
    </rPh>
    <phoneticPr fontId="5"/>
  </si>
  <si>
    <t>@を含む半角文字で入力してください。</t>
    <phoneticPr fontId="5"/>
  </si>
  <si>
    <t>本社（店）と異なる場合のみ、@を含む半角文字で入力してください。</t>
    <phoneticPr fontId="5"/>
  </si>
  <si>
    <t>例)1000001　「-（ハイフン）」を使わず7桁の数字で入力してください。</t>
  </si>
  <si>
    <t>本社（店）と異なる場合のみ、「-（ハイフン）」を使わず7桁の数字で入力してください。</t>
    <rPh sb="6" eb="7">
      <t>コト</t>
    </rPh>
    <rPh sb="9" eb="11">
      <t>バアイ</t>
    </rPh>
    <phoneticPr fontId="5"/>
  </si>
  <si>
    <t>常勤職員の人数</t>
    <rPh sb="0" eb="2">
      <t>ジョウキン</t>
    </rPh>
    <rPh sb="2" eb="4">
      <t>ショクイン</t>
    </rPh>
    <rPh sb="5" eb="7">
      <t>ニンズウ</t>
    </rPh>
    <phoneticPr fontId="6"/>
  </si>
  <si>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5"/>
  </si>
  <si>
    <t>例)2024/4/1、R6/4/1</t>
    <phoneticPr fontId="5"/>
  </si>
  <si>
    <t>例)2024/4/1</t>
    <phoneticPr fontId="5"/>
  </si>
  <si>
    <t>事業協同組合、企業組合、協業組合等で官公需適格組合証明を受けている場合は番号を入力してください。</t>
    <phoneticPr fontId="5"/>
  </si>
  <si>
    <t>その他</t>
  </si>
  <si>
    <t>①</t>
  </si>
  <si>
    <t>研修業務</t>
  </si>
  <si>
    <t>その他のリース・レンタル</t>
  </si>
  <si>
    <t>③</t>
  </si>
  <si>
    <t>複写サービス</t>
  </si>
  <si>
    <t>②</t>
  </si>
  <si>
    <t>ＯＡ機器類</t>
  </si>
  <si>
    <t>その他の情報処理業務</t>
  </si>
  <si>
    <t>④</t>
  </si>
  <si>
    <t>ホームページ制作・維持管理</t>
  </si>
  <si>
    <t>電子計算機用データ入力</t>
  </si>
  <si>
    <t>クリーニング</t>
  </si>
  <si>
    <t>給食業務</t>
  </si>
  <si>
    <t>運送業務</t>
  </si>
  <si>
    <t>会場設営</t>
  </si>
  <si>
    <t>企画・運営業務</t>
  </si>
  <si>
    <t>映画・ビデオ製作</t>
  </si>
  <si>
    <t>企画・製作</t>
  </si>
  <si>
    <t>その他機器保守</t>
  </si>
  <si>
    <t>ＯＡ機器保守</t>
  </si>
  <si>
    <t>研究機器等保守</t>
  </si>
  <si>
    <t>防災通信施設保守</t>
  </si>
  <si>
    <t>地下水位観測機器</t>
  </si>
  <si>
    <t>水質汚濁観測機器</t>
  </si>
  <si>
    <t>文化財修復業務</t>
  </si>
  <si>
    <t>埋蔵文化財発掘調査</t>
  </si>
  <si>
    <t>その他の調査</t>
  </si>
  <si>
    <t>⑧</t>
  </si>
  <si>
    <t>森林関係調査</t>
  </si>
  <si>
    <t>⑦</t>
  </si>
  <si>
    <t>航空写真撮影</t>
  </si>
  <si>
    <t>⑥</t>
  </si>
  <si>
    <t>市場・世論調査</t>
  </si>
  <si>
    <t>⑤</t>
  </si>
  <si>
    <t>環境アセスメント調査</t>
  </si>
  <si>
    <t>不動産等鑑定調査</t>
  </si>
  <si>
    <t>交通関係調査</t>
  </si>
  <si>
    <t>都市計画関係調査</t>
  </si>
  <si>
    <t>その他検査業務</t>
  </si>
  <si>
    <t>健康診断業務</t>
  </si>
  <si>
    <t>土壌分析</t>
  </si>
  <si>
    <t>大気検査</t>
  </si>
  <si>
    <t>ダイオキシン類検査</t>
  </si>
  <si>
    <t>水質検査</t>
  </si>
  <si>
    <t>人的警備</t>
  </si>
  <si>
    <t>機械警備</t>
  </si>
  <si>
    <t>ボイラー保守</t>
  </si>
  <si>
    <t>空調設備保守</t>
  </si>
  <si>
    <t>自家用電気工作物保守</t>
  </si>
  <si>
    <t>自動ドア保守</t>
  </si>
  <si>
    <t>消防用設備保守</t>
  </si>
  <si>
    <t>エレベータ保守</t>
  </si>
  <si>
    <t>設備機器運転監視</t>
  </si>
  <si>
    <t>樹木保護管理</t>
  </si>
  <si>
    <t>浄化槽点検清掃</t>
  </si>
  <si>
    <t>その他庁舎管理</t>
  </si>
  <si>
    <t>庁舎衛生管理</t>
  </si>
  <si>
    <t>庁舎清掃</t>
  </si>
  <si>
    <t>電話交換業務</t>
  </si>
  <si>
    <t>肥料・飼料・種苗</t>
  </si>
  <si>
    <t>薬品類</t>
  </si>
  <si>
    <t>学校教材</t>
  </si>
  <si>
    <t>⑬</t>
  </si>
  <si>
    <t>防災・消防機器</t>
  </si>
  <si>
    <t>⑫</t>
  </si>
  <si>
    <t>医療・介護用機器</t>
  </si>
  <si>
    <t>⑪</t>
  </si>
  <si>
    <t>理化学機器</t>
  </si>
  <si>
    <t>⑩</t>
  </si>
  <si>
    <t>空調設備</t>
  </si>
  <si>
    <t>⑨</t>
  </si>
  <si>
    <t>厨房機器</t>
  </si>
  <si>
    <t>農林水産機器</t>
  </si>
  <si>
    <t>建設機器</t>
  </si>
  <si>
    <t>工作機器</t>
  </si>
  <si>
    <t>ＯＡ機器・ソフトウェア等</t>
  </si>
  <si>
    <t>電気・通信機器</t>
  </si>
  <si>
    <t>家電製品</t>
  </si>
  <si>
    <t>写真・カメラ等</t>
  </si>
  <si>
    <t>航空機部品販売・整備</t>
  </si>
  <si>
    <t>車両・船舶付属品販売</t>
  </si>
  <si>
    <t>車両・船舶整備・修理</t>
  </si>
  <si>
    <t>船舶販売</t>
  </si>
  <si>
    <t>車両販売</t>
  </si>
  <si>
    <t>ガス・その他</t>
  </si>
  <si>
    <t>石油製品</t>
  </si>
  <si>
    <t>電力</t>
  </si>
  <si>
    <t>ゴム・ビニール製品</t>
  </si>
  <si>
    <t>荒物・金物・雑貨</t>
  </si>
  <si>
    <t>記念品・贈答品</t>
  </si>
  <si>
    <t>土木工事用資材・原材料</t>
  </si>
  <si>
    <t>道路標識</t>
  </si>
  <si>
    <t>看板等</t>
  </si>
  <si>
    <t>靴</t>
  </si>
  <si>
    <t>寝具</t>
  </si>
  <si>
    <t>旗・染物等</t>
  </si>
  <si>
    <t>衣料・帽子・雨具等</t>
  </si>
  <si>
    <t>運動用品</t>
  </si>
  <si>
    <t>楽器</t>
  </si>
  <si>
    <t>畳</t>
  </si>
  <si>
    <t>室内装飾</t>
  </si>
  <si>
    <t>家具・木工</t>
  </si>
  <si>
    <t>書籍</t>
  </si>
  <si>
    <t>印章</t>
  </si>
  <si>
    <t>文具・事務機器</t>
  </si>
  <si>
    <t>紙</t>
  </si>
  <si>
    <t>その他の印刷</t>
  </si>
  <si>
    <t>特殊印刷</t>
  </si>
  <si>
    <t>地図印刷</t>
  </si>
  <si>
    <t>オフセット印刷</t>
  </si>
  <si>
    <t>青写真焼付・コピー</t>
  </si>
  <si>
    <t>物品の製造・販売</t>
    <phoneticPr fontId="5"/>
  </si>
  <si>
    <t>役務の提供等</t>
    <phoneticPr fontId="5"/>
  </si>
  <si>
    <t>①</t>
    <phoneticPr fontId="5"/>
  </si>
  <si>
    <t>大気汚染観測機器</t>
    <phoneticPr fontId="5"/>
  </si>
  <si>
    <t>必要とする資格</t>
    <phoneticPr fontId="2"/>
  </si>
  <si>
    <t>小売電気事業を営もうとする者の登録</t>
  </si>
  <si>
    <t>石油製品販売業届出</t>
  </si>
  <si>
    <t>揮発油販売業者登録</t>
  </si>
  <si>
    <t>液化石油ガス販売事業登録</t>
  </si>
  <si>
    <t>高圧ガス製造許可</t>
  </si>
  <si>
    <t>高圧ガス販売事業届出</t>
  </si>
  <si>
    <t>医療機器販売業届</t>
  </si>
  <si>
    <t>医薬品販売業許可</t>
  </si>
  <si>
    <t>毒物・劇物販売業登録</t>
  </si>
  <si>
    <t>農薬販売業登録</t>
  </si>
  <si>
    <t>肥料販売業務開始届</t>
  </si>
  <si>
    <t>建築物環境衛生管理事業 県知事登録</t>
  </si>
  <si>
    <t>浄化槽保守点検業者登録</t>
  </si>
  <si>
    <t>浄化槽清掃業者許可</t>
  </si>
  <si>
    <t>昇降機検査資格</t>
  </si>
  <si>
    <t>消防設備士免許、消防設備点検資格者</t>
  </si>
  <si>
    <t>電気主任技術者免許</t>
  </si>
  <si>
    <t>ボイラー技士免許</t>
  </si>
  <si>
    <t>警備業認定証</t>
  </si>
  <si>
    <t>機械警備業務開始届出書</t>
  </si>
  <si>
    <t>不動産鑑定士</t>
  </si>
  <si>
    <t>一般廃棄物処理業許可</t>
  </si>
  <si>
    <t>産業廃棄物収集運搬業許可</t>
  </si>
  <si>
    <t>特別管理産業廃棄物収集運搬業許可</t>
  </si>
  <si>
    <t>貨物自動車運送事業許可</t>
  </si>
  <si>
    <t>一般貸切旅客自動車運送事業許可</t>
  </si>
  <si>
    <t>クリーニング所開設検査確認証</t>
  </si>
  <si>
    <t>有料職業紹介事業許可</t>
  </si>
  <si>
    <t>プライバシーマーク</t>
  </si>
  <si>
    <t>旅行業者登録</t>
  </si>
  <si>
    <t>監督官庁</t>
    <phoneticPr fontId="5"/>
  </si>
  <si>
    <t>経済産業省</t>
  </si>
  <si>
    <t>販売所のある都道府県</t>
  </si>
  <si>
    <t>都道府県</t>
  </si>
  <si>
    <t>各市町村</t>
  </si>
  <si>
    <t>国土交通省</t>
  </si>
  <si>
    <t>都道府県消防担当課</t>
  </si>
  <si>
    <t>厚生労働省</t>
  </si>
  <si>
    <t>各都道府県公安委員会</t>
  </si>
  <si>
    <t>所在地の保健所</t>
  </si>
  <si>
    <t>一般財団法人　日本情報経済社会推進協会</t>
  </si>
  <si>
    <t>例)カブシキガイシャスズキグミ　キュウシュウエイギョウショ
正式名称を全角カタカナで入力してください。支店・営業所名は、１文字空けて入力してください。</t>
    <phoneticPr fontId="5"/>
  </si>
  <si>
    <t>例)株式会社鈴木組　九州営業所
正式名称で入力してください。支店・営業所名は、１文字空けて入力してください。</t>
    <rPh sb="10" eb="12">
      <t>キュウシュウ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5"/>
  </si>
  <si>
    <t>G.許認可・資格免許</t>
    <phoneticPr fontId="2"/>
  </si>
  <si>
    <t>資格を希望する場合、希望欄にリストから「○」を選択し、具体的な内容欄を入力してください。複数選択可。
また、★の営業品目は、許認可・資格免許が必要な場合があります。許認可・資格免許を保有している場合は、G.許認可・資格免許に入力してください。</t>
    <rPh sb="56" eb="58">
      <t>エイギョウ</t>
    </rPh>
    <rPh sb="58" eb="60">
      <t>ヒンモク</t>
    </rPh>
    <rPh sb="71" eb="73">
      <t>ヒツヨウ</t>
    </rPh>
    <rPh sb="74" eb="76">
      <t>バアイ</t>
    </rPh>
    <rPh sb="91" eb="93">
      <t>ホユウ</t>
    </rPh>
    <rPh sb="97" eb="99">
      <t>バアイ</t>
    </rPh>
    <rPh sb="112" eb="114">
      <t>ニュウリョク</t>
    </rPh>
    <phoneticPr fontId="6"/>
  </si>
  <si>
    <t>許認可情報</t>
    <rPh sb="0" eb="3">
      <t>キョニンカ</t>
    </rPh>
    <rPh sb="3" eb="5">
      <t>ジョウホウ</t>
    </rPh>
    <phoneticPr fontId="5"/>
  </si>
  <si>
    <t>許可番号</t>
    <rPh sb="0" eb="2">
      <t>キョカ</t>
    </rPh>
    <rPh sb="2" eb="4">
      <t>バンゴウ</t>
    </rPh>
    <phoneticPr fontId="5"/>
  </si>
  <si>
    <t>希望する品目</t>
    <rPh sb="0" eb="2">
      <t>キボウ</t>
    </rPh>
    <rPh sb="4" eb="6">
      <t>ヒンモク</t>
    </rPh>
    <phoneticPr fontId="2"/>
  </si>
  <si>
    <t>許認可の名称</t>
    <phoneticPr fontId="5"/>
  </si>
  <si>
    <t>上記以外で業務に必要な許認可</t>
    <phoneticPr fontId="5"/>
  </si>
  <si>
    <t>免許・資格情報</t>
    <rPh sb="0" eb="2">
      <t>メンキョ</t>
    </rPh>
    <rPh sb="3" eb="5">
      <t>シカク</t>
    </rPh>
    <rPh sb="5" eb="7">
      <t>ジョウホウ</t>
    </rPh>
    <phoneticPr fontId="5"/>
  </si>
  <si>
    <t>上記以外で業務に必要な免許・資格</t>
    <rPh sb="11" eb="13">
      <t>メンキョ</t>
    </rPh>
    <rPh sb="14" eb="16">
      <t>シカク</t>
    </rPh>
    <phoneticPr fontId="5"/>
  </si>
  <si>
    <t>免許・資格の名称</t>
    <phoneticPr fontId="5"/>
  </si>
  <si>
    <t>保有人数(全社)</t>
    <rPh sb="0" eb="2">
      <t>ホユウ</t>
    </rPh>
    <rPh sb="2" eb="4">
      <t>ニンズウ</t>
    </rPh>
    <rPh sb="5" eb="7">
      <t>ゼンシャ</t>
    </rPh>
    <phoneticPr fontId="5"/>
  </si>
  <si>
    <t>保有人数(委任先)</t>
    <rPh sb="0" eb="2">
      <t>ホユウ</t>
    </rPh>
    <rPh sb="2" eb="4">
      <t>ニンズウ</t>
    </rPh>
    <rPh sb="5" eb="7">
      <t>イニン</t>
    </rPh>
    <rPh sb="7" eb="8">
      <t>サキ</t>
    </rPh>
    <phoneticPr fontId="5"/>
  </si>
  <si>
    <t>希望する業務を行うにあたり、許認可等がある場合は許可番号、登録年月日を入力してください。
業務に必要な許認可等・免許が他にもある場合には「上記以外で業務に必要な許認可」欄に入力してください。</t>
    <rPh sb="0" eb="2">
      <t>キボウ</t>
    </rPh>
    <rPh sb="14" eb="17">
      <t>キョニンカ</t>
    </rPh>
    <rPh sb="17" eb="18">
      <t>トウ</t>
    </rPh>
    <rPh sb="22" eb="24">
      <t>バアイ</t>
    </rPh>
    <rPh sb="26" eb="28">
      <t>バンゴウ</t>
    </rPh>
    <rPh sb="29" eb="31">
      <t>トウロク</t>
    </rPh>
    <rPh sb="31" eb="34">
      <t>ネンガッピ</t>
    </rPh>
    <rPh sb="35" eb="37">
      <t>ニュウリョク</t>
    </rPh>
    <rPh sb="45" eb="47">
      <t>ギョウム</t>
    </rPh>
    <rPh sb="51" eb="54">
      <t>キョニンカ</t>
    </rPh>
    <rPh sb="54" eb="55">
      <t>トウ</t>
    </rPh>
    <rPh sb="56" eb="58">
      <t>メンキョ</t>
    </rPh>
    <rPh sb="80" eb="83">
      <t>キョニンカ</t>
    </rPh>
    <rPh sb="84" eb="85">
      <t>ラン</t>
    </rPh>
    <rPh sb="86" eb="88">
      <t>ニュウリョク</t>
    </rPh>
    <phoneticPr fontId="2"/>
  </si>
  <si>
    <t>希望する業務を行うにあたり、免許・資格を保有している場合には保有人数を入力してください。
保有人数(委任先)欄は、支店・営業所等に委任する場合のみ入力してください。
業務に必要な免許が他にもある場合には「上記以外で業務に必要な免許・資格」欄に入力してください。</t>
    <rPh sb="17" eb="19">
      <t>シカク</t>
    </rPh>
    <rPh sb="30" eb="32">
      <t>ホユウ</t>
    </rPh>
    <rPh sb="32" eb="34">
      <t>ニンズウ</t>
    </rPh>
    <rPh sb="35" eb="37">
      <t>ニュウリョク</t>
    </rPh>
    <rPh sb="45" eb="49">
      <t>ホユウニンズウ</t>
    </rPh>
    <rPh sb="50" eb="52">
      <t>イニン</t>
    </rPh>
    <rPh sb="52" eb="53">
      <t>サキ</t>
    </rPh>
    <rPh sb="54" eb="55">
      <t>ラン</t>
    </rPh>
    <rPh sb="57" eb="59">
      <t>シテン</t>
    </rPh>
    <rPh sb="60" eb="63">
      <t>エイギョウショ</t>
    </rPh>
    <rPh sb="63" eb="64">
      <t>トウ</t>
    </rPh>
    <rPh sb="65" eb="67">
      <t>イニン</t>
    </rPh>
    <rPh sb="69" eb="71">
      <t>バアイ</t>
    </rPh>
    <rPh sb="73" eb="75">
      <t>ニュウリョク</t>
    </rPh>
    <rPh sb="89" eb="91">
      <t>メンキョ</t>
    </rPh>
    <rPh sb="92" eb="93">
      <t>ホカ</t>
    </rPh>
    <rPh sb="113" eb="115">
      <t>メンキョ</t>
    </rPh>
    <rPh sb="116" eb="118">
      <t>シカク</t>
    </rPh>
    <phoneticPr fontId="2"/>
  </si>
  <si>
    <t>43_宇城市</t>
  </si>
  <si>
    <t>前２ヶ年間の平均
実績高(千円)</t>
    <rPh sb="0" eb="1">
      <t>ゼン</t>
    </rPh>
    <rPh sb="3" eb="4">
      <t>ネン</t>
    </rPh>
    <rPh sb="4" eb="5">
      <t>カン</t>
    </rPh>
    <rPh sb="6" eb="8">
      <t>ヘイキン</t>
    </rPh>
    <rPh sb="9" eb="11">
      <t>ジッセキ</t>
    </rPh>
    <rPh sb="11" eb="12">
      <t>タカ</t>
    </rPh>
    <rPh sb="13" eb="15">
      <t>センエン</t>
    </rPh>
    <phoneticPr fontId="5"/>
  </si>
  <si>
    <t>労働者派遣事業許可（契約を委任する場合は委任先の許認可）</t>
    <phoneticPr fontId="5"/>
  </si>
  <si>
    <t>宇城市 競争入札参加資格審査申請書【物品製造・役務の提供等】</t>
    <rPh sb="0" eb="2">
      <t>ウキ</t>
    </rPh>
    <rPh sb="2" eb="3">
      <t>シ</t>
    </rPh>
    <rPh sb="4" eb="6">
      <t>キョウソウ</t>
    </rPh>
    <rPh sb="6" eb="8">
      <t>ニュウサツ</t>
    </rPh>
    <rPh sb="8" eb="10">
      <t>サンカ</t>
    </rPh>
    <rPh sb="10" eb="12">
      <t>シカク</t>
    </rPh>
    <rPh sb="12" eb="14">
      <t>シンサ</t>
    </rPh>
    <rPh sb="14" eb="16">
      <t>シンセイ</t>
    </rPh>
    <rPh sb="16" eb="17">
      <t>ショ</t>
    </rPh>
    <rPh sb="18" eb="20">
      <t>ブッピン</t>
    </rPh>
    <rPh sb="20" eb="22">
      <t>セイゾウ</t>
    </rPh>
    <rPh sb="23" eb="25">
      <t>エキム</t>
    </rPh>
    <rPh sb="26" eb="28">
      <t>テイキョウ</t>
    </rPh>
    <rPh sb="28" eb="29">
      <t>トウ</t>
    </rPh>
    <phoneticPr fontId="5"/>
  </si>
  <si>
    <t>宇城市で行われる物品製造・役務の提供等に係る入札に参加する資格の審査を申請します。</t>
    <phoneticPr fontId="5"/>
  </si>
  <si>
    <t>一般廃棄物収集運搬・処分</t>
    <phoneticPr fontId="5"/>
  </si>
  <si>
    <t>産業廃棄物収集運搬・処分</t>
    <phoneticPr fontId="5"/>
  </si>
  <si>
    <t>特別管理産業廃棄物収集運搬・処分</t>
    <phoneticPr fontId="5"/>
  </si>
  <si>
    <t>情報システム全般の統計・開発・維持管理</t>
    <phoneticPr fontId="5"/>
  </si>
  <si>
    <t>フォーム印刷</t>
    <phoneticPr fontId="5"/>
  </si>
  <si>
    <t>営業品目</t>
    <phoneticPr fontId="5"/>
  </si>
  <si>
    <t>印刷類</t>
    <phoneticPr fontId="5"/>
  </si>
  <si>
    <t>文具・事務機類</t>
    <phoneticPr fontId="5"/>
  </si>
  <si>
    <t>家具・木工類</t>
    <phoneticPr fontId="5"/>
  </si>
  <si>
    <t>楽器・運動用品類</t>
    <phoneticPr fontId="5"/>
  </si>
  <si>
    <t>被服・繊維製品類</t>
    <phoneticPr fontId="5"/>
  </si>
  <si>
    <t>看板・資材類</t>
    <phoneticPr fontId="5"/>
  </si>
  <si>
    <t>記念品・荒物・金物・雑貨類</t>
    <phoneticPr fontId="5"/>
  </si>
  <si>
    <r>
      <t>電力・燃料類</t>
    </r>
    <r>
      <rPr>
        <sz val="11"/>
        <color rgb="FFFF0000"/>
        <rFont val="ＭＳ ゴシック"/>
        <family val="3"/>
        <charset val="128"/>
      </rPr>
      <t>★</t>
    </r>
    <phoneticPr fontId="5"/>
  </si>
  <si>
    <t>車両・船舶・航空機類</t>
    <phoneticPr fontId="5"/>
  </si>
  <si>
    <r>
      <t>電気・機械・器具類</t>
    </r>
    <r>
      <rPr>
        <sz val="11"/>
        <color rgb="FFFF0000"/>
        <rFont val="ＭＳ ゴシック"/>
        <family val="3"/>
        <charset val="128"/>
      </rPr>
      <t>★</t>
    </r>
    <phoneticPr fontId="5"/>
  </si>
  <si>
    <r>
      <t>教材・薬品・その他</t>
    </r>
    <r>
      <rPr>
        <sz val="11"/>
        <color rgb="FFFF0000"/>
        <rFont val="ＭＳ ゴシック"/>
        <family val="3"/>
        <charset val="128"/>
      </rPr>
      <t>★</t>
    </r>
    <phoneticPr fontId="5"/>
  </si>
  <si>
    <r>
      <t>庁舎管理</t>
    </r>
    <r>
      <rPr>
        <sz val="11"/>
        <color rgb="FFFF0000"/>
        <rFont val="ＭＳ ゴシック"/>
        <family val="3"/>
        <charset val="128"/>
      </rPr>
      <t>★</t>
    </r>
    <phoneticPr fontId="5"/>
  </si>
  <si>
    <r>
      <t>浄化槽管理</t>
    </r>
    <r>
      <rPr>
        <sz val="11"/>
        <color rgb="FFFF0000"/>
        <rFont val="ＭＳ ゴシック"/>
        <family val="3"/>
        <charset val="128"/>
      </rPr>
      <t>★</t>
    </r>
    <phoneticPr fontId="5"/>
  </si>
  <si>
    <t>樹木保護管理</t>
    <phoneticPr fontId="5"/>
  </si>
  <si>
    <r>
      <t>建物設備管理</t>
    </r>
    <r>
      <rPr>
        <sz val="11"/>
        <color rgb="FFFF0000"/>
        <rFont val="ＭＳ ゴシック"/>
        <family val="3"/>
        <charset val="128"/>
      </rPr>
      <t>★</t>
    </r>
    <phoneticPr fontId="5"/>
  </si>
  <si>
    <r>
      <t>警備</t>
    </r>
    <r>
      <rPr>
        <sz val="11"/>
        <color rgb="FFFF0000"/>
        <rFont val="ＭＳ ゴシック"/>
        <family val="3"/>
        <charset val="128"/>
      </rPr>
      <t>★</t>
    </r>
    <phoneticPr fontId="5"/>
  </si>
  <si>
    <t>検査業務</t>
    <phoneticPr fontId="5"/>
  </si>
  <si>
    <r>
      <t>調査業務</t>
    </r>
    <r>
      <rPr>
        <sz val="11"/>
        <color rgb="FFFF0000"/>
        <rFont val="ＭＳ ゴシック"/>
        <family val="3"/>
        <charset val="128"/>
      </rPr>
      <t>★</t>
    </r>
    <phoneticPr fontId="5"/>
  </si>
  <si>
    <t>文化財調査</t>
    <phoneticPr fontId="5"/>
  </si>
  <si>
    <t>環境関係測定機器保守</t>
    <phoneticPr fontId="5"/>
  </si>
  <si>
    <t>機器保守</t>
    <phoneticPr fontId="5"/>
  </si>
  <si>
    <t>広報・広告業務</t>
    <phoneticPr fontId="5"/>
  </si>
  <si>
    <t>催事関係業務</t>
    <phoneticPr fontId="5"/>
  </si>
  <si>
    <r>
      <t>廃棄物処理業務</t>
    </r>
    <r>
      <rPr>
        <sz val="11"/>
        <color rgb="FFFF0000"/>
        <rFont val="ＭＳ ゴシック"/>
        <family val="3"/>
        <charset val="128"/>
      </rPr>
      <t>★</t>
    </r>
    <phoneticPr fontId="5"/>
  </si>
  <si>
    <r>
      <t>運送業務</t>
    </r>
    <r>
      <rPr>
        <sz val="11"/>
        <color rgb="FFFF0000"/>
        <rFont val="ＭＳ ゴシック"/>
        <family val="3"/>
        <charset val="128"/>
      </rPr>
      <t>★</t>
    </r>
    <phoneticPr fontId="5"/>
  </si>
  <si>
    <t>給食業務</t>
    <phoneticPr fontId="5"/>
  </si>
  <si>
    <r>
      <t>クリーニング</t>
    </r>
    <r>
      <rPr>
        <sz val="11"/>
        <color rgb="FFFF0000"/>
        <rFont val="ＭＳ ゴシック"/>
        <family val="3"/>
        <charset val="128"/>
      </rPr>
      <t>★</t>
    </r>
    <phoneticPr fontId="5"/>
  </si>
  <si>
    <t>情報処理業務</t>
    <phoneticPr fontId="5"/>
  </si>
  <si>
    <t>リース・レンタル</t>
    <phoneticPr fontId="5"/>
  </si>
  <si>
    <t>研修業務</t>
    <phoneticPr fontId="5"/>
  </si>
  <si>
    <r>
      <t>その他</t>
    </r>
    <r>
      <rPr>
        <sz val="11"/>
        <color rgb="FFFF0000"/>
        <rFont val="ＭＳ ゴシック"/>
        <family val="3"/>
        <charset val="128"/>
      </rPr>
      <t>★</t>
    </r>
    <phoneticPr fontId="5"/>
  </si>
  <si>
    <t>電力・燃料類</t>
    <phoneticPr fontId="5"/>
  </si>
  <si>
    <t>電気・機械・器具類</t>
    <phoneticPr fontId="5"/>
  </si>
  <si>
    <t>教材・薬品・その他</t>
    <phoneticPr fontId="5"/>
  </si>
  <si>
    <t>庁舎管理</t>
    <phoneticPr fontId="5"/>
  </si>
  <si>
    <t>浄化槽管理</t>
    <phoneticPr fontId="5"/>
  </si>
  <si>
    <t>警備</t>
    <phoneticPr fontId="5"/>
  </si>
  <si>
    <t>廃棄物処理業務</t>
    <phoneticPr fontId="5"/>
  </si>
  <si>
    <t>運送業務</t>
    <phoneticPr fontId="5"/>
  </si>
  <si>
    <t>クリーニング</t>
    <phoneticPr fontId="5"/>
  </si>
  <si>
    <t>その他</t>
    <phoneticPr fontId="5"/>
  </si>
  <si>
    <t>直前決算時(千円)</t>
    <rPh sb="0" eb="2">
      <t>チョクゼン</t>
    </rPh>
    <rPh sb="2" eb="4">
      <t>ケッサン</t>
    </rPh>
    <rPh sb="4" eb="5">
      <t>ジ</t>
    </rPh>
    <rPh sb="6" eb="8">
      <t>センエン</t>
    </rPh>
    <phoneticPr fontId="6"/>
  </si>
  <si>
    <t>流動資産 (a)</t>
    <rPh sb="0" eb="2">
      <t>リュウドウ</t>
    </rPh>
    <rPh sb="2" eb="4">
      <t>シサン</t>
    </rPh>
    <phoneticPr fontId="5"/>
  </si>
  <si>
    <t>流動負債 (b)</t>
    <rPh sb="0" eb="2">
      <t>リュウドウ</t>
    </rPh>
    <rPh sb="2" eb="4">
      <t>フサイ</t>
    </rPh>
    <phoneticPr fontId="5"/>
  </si>
  <si>
    <t>経営状況(流動比率)</t>
    <rPh sb="0" eb="2">
      <t>ケイエイ</t>
    </rPh>
    <rPh sb="2" eb="4">
      <t>ジョウキョウ</t>
    </rPh>
    <rPh sb="5" eb="7">
      <t>リュウドウ</t>
    </rPh>
    <rPh sb="7" eb="9">
      <t>ヒリツ</t>
    </rPh>
    <phoneticPr fontId="5"/>
  </si>
  <si>
    <t>建物設備管理</t>
    <phoneticPr fontId="5"/>
  </si>
  <si>
    <t>調査業務</t>
    <phoneticPr fontId="5"/>
  </si>
  <si>
    <t>Ver.7.0.1</t>
    <phoneticPr fontId="5"/>
  </si>
  <si>
    <t>7.0.1</t>
  </si>
  <si>
    <t>流動比率 (a/b×100)</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</si>
</sst>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4"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b/>
      <sz val="11"/>
      <color theme="1"/>
      <name val="ＭＳ ゴシック"/>
      <family val="3"/>
      <charset val="128"/>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sz val="11"/>
      <color rgb="FF000000"/>
      <name val="ＭＳ ゴシック"/>
      <family val="3"/>
      <charset val="128"/>
    </font>
    <font>
      <sz val="10"/>
      <color theme="1" tint="4.9989318521683403E-2"/>
      <name val="ＭＳ ゴシック"/>
      <family val="3"/>
      <charset val="128"/>
    </font>
    <font>
      <sz val="10"/>
      <name val="ＭＳ ゴシック"/>
      <family val="3"/>
      <charset val="128"/>
    </font>
    <font>
      <sz val="11"/>
      <name val="ＭＳ ゴシック"/>
      <family val="3"/>
      <charset val="128"/>
    </font>
    <font>
      <sz val="11"/>
      <color rgb="FF9C0006"/>
      <name val="ＭＳ Ｐゴシック"/>
      <family val="2"/>
      <charset val="128"/>
      <scheme val="minor"/>
    </font>
    <font>
      <sz val="10"/>
      <color rgb="FF0D0D0D"/>
      <name val="ＭＳ ゴシック"/>
      <family val="3"/>
      <charset val="128"/>
    </font>
    <font>
      <sz val="12"/>
      <color theme="1"/>
      <name val="ＭＳ ゴシック"/>
      <family val="3"/>
      <charset val="128"/>
    </font>
    <font>
      <b/>
      <sz val="11"/>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6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auto="1"/>
      </bottom>
      <diagonal/>
    </border>
    <border>
      <left style="thin">
        <color indexed="64"/>
      </left>
      <right/>
      <top/>
      <bottom style="hair">
        <color indexed="64"/>
      </bottom>
      <diagonal/>
    </border>
    <border>
      <left/>
      <right style="hair">
        <color auto="1"/>
      </right>
      <top/>
      <bottom style="hair">
        <color auto="1"/>
      </bottom>
      <diagonal/>
    </border>
    <border>
      <left/>
      <right style="hair">
        <color auto="1"/>
      </right>
      <top style="thin">
        <color indexed="64"/>
      </top>
      <bottom style="hair">
        <color auto="1"/>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thin">
        <color auto="1"/>
      </top>
      <bottom/>
      <diagonal/>
    </border>
    <border>
      <left style="hair">
        <color indexed="64"/>
      </left>
      <right/>
      <top style="thin">
        <color indexed="64"/>
      </top>
      <bottom style="thin">
        <color auto="1"/>
      </bottom>
      <diagonal/>
    </border>
    <border>
      <left/>
      <right style="hair">
        <color indexed="64"/>
      </right>
      <top style="thin">
        <color indexed="64"/>
      </top>
      <bottom style="thin">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auto="1"/>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thin">
        <color indexed="64"/>
      </right>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s>
  <cellStyleXfs count="18">
    <xf numFmtId="0" fontId="0" fillId="0" borderId="0">
      <alignment vertical="center"/>
    </xf>
    <xf numFmtId="0" fontId="3" fillId="0" borderId="0">
      <alignment vertical="center"/>
    </xf>
    <xf numFmtId="0" fontId="7" fillId="0" borderId="0">
      <alignment vertical="center"/>
    </xf>
    <xf numFmtId="0" fontId="9" fillId="0" borderId="0">
      <alignment vertical="center"/>
    </xf>
    <xf numFmtId="38" fontId="10" fillId="0" borderId="0" applyFont="0" applyFill="0" applyBorder="0" applyAlignment="0" applyProtection="0">
      <alignment vertical="center"/>
    </xf>
    <xf numFmtId="0" fontId="1" fillId="0" borderId="0">
      <alignment vertical="center"/>
    </xf>
    <xf numFmtId="0" fontId="3" fillId="0" borderId="0">
      <alignment vertical="center"/>
    </xf>
    <xf numFmtId="38" fontId="11" fillId="0" borderId="0" applyFont="0" applyFill="0" applyBorder="0" applyAlignment="0" applyProtection="0">
      <alignment vertical="center"/>
    </xf>
    <xf numFmtId="0" fontId="9" fillId="0" borderId="0">
      <alignment vertical="center"/>
    </xf>
    <xf numFmtId="176" fontId="10" fillId="0" borderId="0" applyFont="0" applyFill="0" applyBorder="0" applyAlignment="0" applyProtection="0">
      <alignment vertical="center"/>
    </xf>
    <xf numFmtId="0" fontId="9" fillId="0" borderId="0"/>
    <xf numFmtId="0" fontId="7" fillId="0" borderId="0">
      <alignment vertical="center"/>
    </xf>
    <xf numFmtId="0" fontId="3" fillId="0" borderId="0">
      <alignment vertical="center"/>
    </xf>
    <xf numFmtId="38" fontId="11"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7" fillId="0" borderId="0" applyFont="0" applyFill="0" applyBorder="0" applyAlignment="0" applyProtection="0">
      <alignment vertical="center"/>
    </xf>
    <xf numFmtId="38" fontId="1" fillId="0" borderId="0" applyFont="0" applyFill="0" applyBorder="0" applyAlignment="0" applyProtection="0">
      <alignment vertical="center"/>
    </xf>
  </cellStyleXfs>
  <cellXfs count="477">
    <xf numFmtId="0" fontId="0" fillId="0" borderId="0" xfId="0">
      <alignment vertical="center"/>
    </xf>
    <xf numFmtId="49" fontId="19" fillId="2" borderId="0" xfId="0" applyNumberFormat="1" applyFont="1" applyFill="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14" fontId="19" fillId="2" borderId="42" xfId="0" applyNumberFormat="1" applyFont="1" applyFill="1" applyBorder="1" applyAlignment="1" applyProtection="1">
      <alignment horizontal="left" vertical="center"/>
      <protection locked="0"/>
    </xf>
    <xf numFmtId="38" fontId="19" fillId="2" borderId="30" xfId="2" applyNumberFormat="1" applyFont="1" applyFill="1" applyBorder="1" applyAlignment="1" applyProtection="1">
      <alignment horizontal="right" vertical="center"/>
      <protection locked="0"/>
    </xf>
    <xf numFmtId="38" fontId="19" fillId="2" borderId="3" xfId="2" applyNumberFormat="1" applyFont="1" applyFill="1" applyBorder="1" applyAlignment="1" applyProtection="1">
      <alignment horizontal="right" vertical="center"/>
      <protection locked="0"/>
    </xf>
    <xf numFmtId="38" fontId="19" fillId="2" borderId="4" xfId="2" applyNumberFormat="1" applyFont="1" applyFill="1" applyBorder="1" applyAlignment="1" applyProtection="1">
      <alignment horizontal="right" vertical="center"/>
      <protection locked="0"/>
    </xf>
    <xf numFmtId="14" fontId="19" fillId="2" borderId="5" xfId="2" applyNumberFormat="1" applyFont="1" applyFill="1" applyBorder="1" applyAlignment="1" applyProtection="1">
      <alignment horizontal="left" vertical="center"/>
      <protection locked="0"/>
    </xf>
    <xf numFmtId="0" fontId="19" fillId="2" borderId="6" xfId="2" applyFont="1" applyFill="1" applyBorder="1" applyAlignment="1" applyProtection="1">
      <alignment horizontal="left" vertical="center"/>
      <protection locked="0"/>
    </xf>
    <xf numFmtId="0" fontId="19" fillId="2" borderId="7" xfId="2" applyFont="1" applyFill="1" applyBorder="1" applyAlignment="1" applyProtection="1">
      <alignment horizontal="left" vertical="center"/>
      <protection locked="0"/>
    </xf>
    <xf numFmtId="38" fontId="19" fillId="2" borderId="5" xfId="2" applyNumberFormat="1" applyFont="1" applyFill="1" applyBorder="1" applyAlignment="1" applyProtection="1">
      <alignment horizontal="right" vertical="center"/>
      <protection locked="0"/>
    </xf>
    <xf numFmtId="0" fontId="19" fillId="2" borderId="6" xfId="2" applyFont="1" applyFill="1" applyBorder="1" applyAlignment="1" applyProtection="1">
      <alignment horizontal="right" vertical="center"/>
      <protection locked="0"/>
    </xf>
    <xf numFmtId="0" fontId="19" fillId="2" borderId="7" xfId="2" applyFont="1" applyFill="1" applyBorder="1" applyAlignment="1" applyProtection="1">
      <alignment horizontal="right" vertical="center"/>
      <protection locked="0"/>
    </xf>
    <xf numFmtId="38" fontId="19" fillId="2" borderId="12" xfId="2" applyNumberFormat="1" applyFont="1" applyFill="1" applyBorder="1" applyAlignment="1" applyProtection="1">
      <alignment horizontal="right" vertical="center"/>
      <protection locked="0"/>
    </xf>
    <xf numFmtId="0" fontId="19" fillId="2" borderId="31" xfId="2" applyFont="1" applyFill="1" applyBorder="1" applyAlignment="1" applyProtection="1">
      <alignment horizontal="right" vertical="center"/>
      <protection locked="0"/>
    </xf>
    <xf numFmtId="49" fontId="19" fillId="2" borderId="22" xfId="2" applyNumberFormat="1" applyFont="1" applyFill="1" applyBorder="1" applyAlignment="1" applyProtection="1">
      <alignment horizontal="left" vertical="center"/>
      <protection locked="0"/>
    </xf>
    <xf numFmtId="0" fontId="19" fillId="2" borderId="3" xfId="2" applyFont="1" applyFill="1" applyBorder="1" applyAlignment="1" applyProtection="1">
      <alignment horizontal="left" vertical="center"/>
      <protection locked="0"/>
    </xf>
    <xf numFmtId="0" fontId="19" fillId="2" borderId="4" xfId="2" applyFont="1" applyFill="1" applyBorder="1" applyAlignment="1" applyProtection="1">
      <alignment horizontal="left" vertical="center"/>
      <protection locked="0"/>
    </xf>
    <xf numFmtId="38" fontId="19" fillId="2" borderId="22" xfId="2" applyNumberFormat="1" applyFont="1" applyFill="1" applyBorder="1" applyAlignment="1" applyProtection="1">
      <alignment horizontal="right" vertical="center"/>
      <protection locked="0"/>
    </xf>
    <xf numFmtId="0" fontId="19" fillId="2" borderId="39" xfId="2" applyFont="1" applyFill="1" applyBorder="1" applyAlignment="1" applyProtection="1">
      <alignment horizontal="right" vertical="center"/>
      <protection locked="0"/>
    </xf>
    <xf numFmtId="49" fontId="19" fillId="2" borderId="12" xfId="2" applyNumberFormat="1" applyFont="1" applyFill="1" applyBorder="1" applyAlignment="1" applyProtection="1">
      <alignment horizontal="left" vertical="center"/>
      <protection locked="0"/>
    </xf>
    <xf numFmtId="0" fontId="19" fillId="2" borderId="31" xfId="2" applyFont="1" applyFill="1" applyBorder="1" applyAlignment="1" applyProtection="1">
      <alignment horizontal="left" vertical="center"/>
      <protection locked="0"/>
    </xf>
    <xf numFmtId="38" fontId="19" fillId="2" borderId="8" xfId="2" applyNumberFormat="1" applyFont="1" applyFill="1" applyBorder="1" applyAlignment="1" applyProtection="1">
      <alignment horizontal="right" vertical="center"/>
      <protection locked="0"/>
    </xf>
    <xf numFmtId="0" fontId="19" fillId="2" borderId="9" xfId="2" applyFont="1" applyFill="1" applyBorder="1" applyAlignment="1" applyProtection="1">
      <alignment horizontal="right" vertical="center"/>
      <protection locked="0"/>
    </xf>
    <xf numFmtId="0" fontId="19" fillId="2" borderId="11" xfId="2" applyFont="1" applyFill="1" applyBorder="1" applyAlignment="1" applyProtection="1">
      <alignment horizontal="right" vertical="center"/>
      <protection locked="0"/>
    </xf>
    <xf numFmtId="49" fontId="19" fillId="2" borderId="36" xfId="2" applyNumberFormat="1" applyFont="1" applyFill="1" applyBorder="1" applyAlignment="1" applyProtection="1">
      <alignment horizontal="left" vertical="center"/>
      <protection locked="0"/>
    </xf>
    <xf numFmtId="0" fontId="19" fillId="2" borderId="9" xfId="2" applyFont="1" applyFill="1" applyBorder="1" applyAlignment="1" applyProtection="1">
      <alignment horizontal="left" vertical="center"/>
      <protection locked="0"/>
    </xf>
    <xf numFmtId="0" fontId="19" fillId="2" borderId="11" xfId="2" applyFont="1" applyFill="1" applyBorder="1" applyAlignment="1" applyProtection="1">
      <alignment horizontal="left" vertical="center"/>
      <protection locked="0"/>
    </xf>
    <xf numFmtId="14" fontId="19" fillId="2" borderId="30" xfId="2" applyNumberFormat="1" applyFont="1" applyFill="1" applyBorder="1" applyAlignment="1" applyProtection="1">
      <alignment horizontal="left" vertical="center"/>
      <protection locked="0"/>
    </xf>
    <xf numFmtId="0" fontId="19" fillId="2" borderId="10" xfId="2" applyFont="1" applyFill="1" applyBorder="1" applyAlignment="1" applyProtection="1">
      <alignment horizontal="left" vertical="center"/>
      <protection locked="0"/>
    </xf>
    <xf numFmtId="0" fontId="19" fillId="2" borderId="39" xfId="2" applyFont="1" applyFill="1" applyBorder="1" applyAlignment="1" applyProtection="1">
      <alignment horizontal="left" vertical="center"/>
      <protection locked="0"/>
    </xf>
    <xf numFmtId="14" fontId="19" fillId="2" borderId="3" xfId="2" applyNumberFormat="1" applyFont="1" applyFill="1" applyBorder="1" applyAlignment="1" applyProtection="1">
      <alignment horizontal="left" vertical="center"/>
      <protection locked="0"/>
    </xf>
    <xf numFmtId="14" fontId="19" fillId="2" borderId="4" xfId="2" applyNumberFormat="1" applyFont="1" applyFill="1" applyBorder="1" applyAlignment="1" applyProtection="1">
      <alignment horizontal="left" vertical="center"/>
      <protection locked="0"/>
    </xf>
    <xf numFmtId="14" fontId="19" fillId="2" borderId="8" xfId="2" applyNumberFormat="1" applyFont="1" applyFill="1" applyBorder="1" applyAlignment="1" applyProtection="1">
      <alignment horizontal="left" vertical="center"/>
      <protection locked="0"/>
    </xf>
    <xf numFmtId="49" fontId="19" fillId="2" borderId="5" xfId="0" applyNumberFormat="1" applyFont="1" applyFill="1" applyBorder="1" applyAlignment="1" applyProtection="1">
      <alignment horizontal="left" vertical="center"/>
      <protection locked="0"/>
    </xf>
    <xf numFmtId="49" fontId="19" fillId="2" borderId="6" xfId="0" applyNumberFormat="1" applyFont="1" applyFill="1" applyBorder="1" applyAlignment="1" applyProtection="1">
      <alignment horizontal="left" vertical="center"/>
      <protection locked="0"/>
    </xf>
    <xf numFmtId="49" fontId="19" fillId="2" borderId="7" xfId="0" applyNumberFormat="1" applyFont="1" applyFill="1" applyBorder="1" applyAlignment="1" applyProtection="1">
      <alignment horizontal="left" vertical="center"/>
      <protection locked="0"/>
    </xf>
    <xf numFmtId="49" fontId="19" fillId="2" borderId="12" xfId="2" applyNumberFormat="1" applyFont="1" applyFill="1" applyBorder="1" applyAlignment="1" applyProtection="1">
      <alignment horizontal="center" vertical="center"/>
      <protection locked="0"/>
    </xf>
    <xf numFmtId="0" fontId="19" fillId="2" borderId="31" xfId="2" applyFont="1" applyFill="1" applyBorder="1" applyAlignment="1" applyProtection="1">
      <alignment horizontal="center" vertical="center"/>
      <protection locked="0"/>
    </xf>
    <xf numFmtId="49" fontId="19" fillId="2" borderId="36" xfId="2" applyNumberFormat="1" applyFont="1" applyFill="1" applyBorder="1" applyAlignment="1" applyProtection="1">
      <alignment horizontal="center" vertical="center"/>
      <protection locked="0"/>
    </xf>
    <xf numFmtId="0" fontId="19" fillId="2" borderId="10" xfId="2" applyFont="1" applyFill="1" applyBorder="1" applyAlignment="1" applyProtection="1">
      <alignment horizontal="center" vertical="center"/>
      <protection locked="0"/>
    </xf>
    <xf numFmtId="49" fontId="19" fillId="2" borderId="8" xfId="0" applyNumberFormat="1" applyFont="1" applyFill="1" applyBorder="1" applyAlignment="1" applyProtection="1">
      <alignment horizontal="left" vertical="center"/>
      <protection locked="0"/>
    </xf>
    <xf numFmtId="49" fontId="19" fillId="2" borderId="9" xfId="0" applyNumberFormat="1" applyFont="1" applyFill="1" applyBorder="1" applyAlignment="1" applyProtection="1">
      <alignment horizontal="left" vertical="center"/>
      <protection locked="0"/>
    </xf>
    <xf numFmtId="49" fontId="19" fillId="2" borderId="11" xfId="0" applyNumberFormat="1" applyFont="1" applyFill="1" applyBorder="1" applyAlignment="1" applyProtection="1">
      <alignment horizontal="left" vertical="center"/>
      <protection locked="0"/>
    </xf>
    <xf numFmtId="14" fontId="19" fillId="2" borderId="0" xfId="0" applyNumberFormat="1" applyFont="1" applyFill="1" applyAlignment="1" applyProtection="1">
      <alignment horizontal="left" vertical="center"/>
      <protection locked="0"/>
    </xf>
    <xf numFmtId="177" fontId="19" fillId="2" borderId="0" xfId="0" applyNumberFormat="1" applyFont="1" applyFill="1" applyAlignment="1" applyProtection="1">
      <alignment horizontal="left" vertical="center"/>
      <protection locked="0"/>
    </xf>
    <xf numFmtId="38" fontId="19" fillId="2" borderId="43" xfId="1" applyNumberFormat="1" applyFont="1" applyFill="1" applyBorder="1" applyAlignment="1" applyProtection="1">
      <alignment horizontal="right" vertical="center"/>
      <protection locked="0"/>
    </xf>
    <xf numFmtId="178" fontId="19" fillId="2" borderId="2" xfId="1" applyNumberFormat="1" applyFont="1" applyFill="1" applyBorder="1" applyAlignment="1" applyProtection="1">
      <alignment horizontal="right" vertical="center"/>
      <protection locked="0"/>
    </xf>
    <xf numFmtId="14" fontId="19" fillId="2" borderId="22" xfId="0" applyNumberFormat="1" applyFont="1" applyFill="1" applyBorder="1" applyAlignment="1" applyProtection="1">
      <alignment horizontal="left" vertical="center"/>
      <protection locked="0"/>
    </xf>
    <xf numFmtId="177" fontId="19" fillId="2" borderId="3" xfId="0" applyNumberFormat="1" applyFont="1" applyFill="1" applyBorder="1" applyAlignment="1" applyProtection="1">
      <alignment horizontal="left" vertical="center"/>
      <protection locked="0"/>
    </xf>
    <xf numFmtId="185" fontId="19" fillId="2" borderId="0" xfId="0" applyNumberFormat="1" applyFont="1" applyFill="1" applyAlignment="1" applyProtection="1">
      <alignment horizontal="left" vertical="center"/>
      <protection locked="0"/>
    </xf>
    <xf numFmtId="181" fontId="19" fillId="2" borderId="0" xfId="0" applyNumberFormat="1" applyFont="1" applyFill="1" applyAlignment="1" applyProtection="1">
      <alignment horizontal="left" vertical="center"/>
      <protection locked="0"/>
    </xf>
    <xf numFmtId="49" fontId="19" fillId="2" borderId="0" xfId="0" applyNumberFormat="1" applyFont="1" applyFill="1" applyAlignment="1" applyProtection="1">
      <alignment horizontal="left" vertical="center" shrinkToFit="1"/>
      <protection locked="0"/>
    </xf>
    <xf numFmtId="0" fontId="19" fillId="2" borderId="0" xfId="0" applyFont="1" applyFill="1" applyAlignment="1" applyProtection="1">
      <alignment horizontal="left" vertical="center" shrinkToFit="1"/>
      <protection locked="0"/>
    </xf>
    <xf numFmtId="49" fontId="19" fillId="2" borderId="0" xfId="0" applyNumberFormat="1" applyFont="1" applyFill="1" applyAlignment="1" applyProtection="1">
      <alignment horizontal="left" vertical="center"/>
      <protection locked="0"/>
    </xf>
    <xf numFmtId="182" fontId="19" fillId="2" borderId="0" xfId="0" applyNumberFormat="1" applyFont="1" applyFill="1" applyAlignment="1" applyProtection="1">
      <alignment horizontal="left" vertical="center"/>
      <protection locked="0"/>
    </xf>
    <xf numFmtId="38" fontId="19" fillId="2" borderId="0" xfId="0" applyNumberFormat="1" applyFont="1" applyFill="1" applyAlignment="1" applyProtection="1">
      <alignment horizontal="right" vertical="center"/>
      <protection locked="0"/>
    </xf>
    <xf numFmtId="38" fontId="19" fillId="2" borderId="0" xfId="0" applyNumberFormat="1" applyFont="1" applyFill="1" applyAlignment="1" applyProtection="1">
      <alignment horizontal="left" vertical="center"/>
      <protection locked="0"/>
    </xf>
    <xf numFmtId="49" fontId="19" fillId="2" borderId="12" xfId="0" applyNumberFormat="1" applyFont="1" applyFill="1" applyBorder="1" applyAlignment="1" applyProtection="1">
      <alignment horizontal="left" vertical="center"/>
      <protection locked="0"/>
    </xf>
    <xf numFmtId="49" fontId="19" fillId="2" borderId="34" xfId="2" applyNumberFormat="1" applyFont="1" applyFill="1" applyBorder="1" applyAlignment="1" applyProtection="1">
      <alignment horizontal="center" vertical="center"/>
      <protection locked="0"/>
    </xf>
    <xf numFmtId="49" fontId="19" fillId="2" borderId="29" xfId="2" applyNumberFormat="1" applyFont="1" applyFill="1" applyBorder="1" applyAlignment="1" applyProtection="1">
      <alignment horizontal="center" vertical="center"/>
      <protection locked="0"/>
    </xf>
    <xf numFmtId="49" fontId="19" fillId="2" borderId="35" xfId="2" applyNumberFormat="1" applyFont="1" applyFill="1" applyBorder="1" applyAlignment="1" applyProtection="1">
      <alignment horizontal="center" vertical="center"/>
      <protection locked="0"/>
    </xf>
    <xf numFmtId="49" fontId="19" fillId="2" borderId="17" xfId="2" applyNumberFormat="1" applyFont="1" applyFill="1" applyBorder="1" applyAlignment="1" applyProtection="1">
      <alignment horizontal="center" vertical="center"/>
      <protection locked="0"/>
    </xf>
    <xf numFmtId="49" fontId="19" fillId="2" borderId="13" xfId="2" applyNumberFormat="1" applyFont="1" applyFill="1" applyBorder="1" applyAlignment="1" applyProtection="1">
      <alignment horizontal="center" vertical="center"/>
      <protection locked="0"/>
    </xf>
    <xf numFmtId="49" fontId="19" fillId="2" borderId="14" xfId="2" applyNumberFormat="1" applyFont="1" applyFill="1" applyBorder="1" applyAlignment="1" applyProtection="1">
      <alignment horizontal="center" vertical="center"/>
      <protection locked="0"/>
    </xf>
    <xf numFmtId="38" fontId="19" fillId="2" borderId="6" xfId="0" applyNumberFormat="1" applyFont="1" applyFill="1" applyBorder="1" applyAlignment="1" applyProtection="1">
      <alignment horizontal="left" vertical="center"/>
      <protection locked="0"/>
    </xf>
    <xf numFmtId="38" fontId="19" fillId="2" borderId="12" xfId="0" applyNumberFormat="1" applyFont="1" applyFill="1" applyBorder="1" applyAlignment="1" applyProtection="1">
      <alignment horizontal="right" vertical="center"/>
      <protection locked="0"/>
    </xf>
    <xf numFmtId="40" fontId="19" fillId="2" borderId="6" xfId="0" applyNumberFormat="1" applyFont="1" applyFill="1" applyBorder="1" applyAlignment="1" applyProtection="1">
      <alignment horizontal="right" vertical="center"/>
      <protection locked="0"/>
    </xf>
    <xf numFmtId="49" fontId="19" fillId="2" borderId="22" xfId="2" applyNumberFormat="1" applyFont="1" applyFill="1" applyBorder="1" applyAlignment="1" applyProtection="1">
      <alignment horizontal="center" vertical="center"/>
      <protection locked="0"/>
    </xf>
    <xf numFmtId="49" fontId="19" fillId="2" borderId="3" xfId="2" applyNumberFormat="1" applyFont="1" applyFill="1" applyBorder="1" applyAlignment="1" applyProtection="1">
      <alignment horizontal="center" vertical="center"/>
      <protection locked="0"/>
    </xf>
    <xf numFmtId="49" fontId="19" fillId="2" borderId="4" xfId="2" applyNumberFormat="1" applyFont="1" applyFill="1" applyBorder="1" applyAlignment="1" applyProtection="1">
      <alignment horizontal="center" vertical="center"/>
      <protection locked="0"/>
    </xf>
    <xf numFmtId="49" fontId="19" fillId="2" borderId="36" xfId="0" applyNumberFormat="1" applyFont="1" applyFill="1" applyBorder="1" applyAlignment="1" applyProtection="1">
      <alignment horizontal="left" vertical="center"/>
      <protection locked="0"/>
    </xf>
    <xf numFmtId="38" fontId="19" fillId="2" borderId="9" xfId="0" applyNumberFormat="1" applyFont="1" applyFill="1" applyBorder="1" applyAlignment="1" applyProtection="1">
      <alignment horizontal="left" vertical="center"/>
      <protection locked="0"/>
    </xf>
    <xf numFmtId="38" fontId="19" fillId="2" borderId="36" xfId="0" applyNumberFormat="1" applyFont="1" applyFill="1" applyBorder="1" applyAlignment="1" applyProtection="1">
      <alignment horizontal="right" vertical="center"/>
      <protection locked="0"/>
    </xf>
    <xf numFmtId="40" fontId="19" fillId="2" borderId="9" xfId="0" applyNumberFormat="1" applyFont="1" applyFill="1" applyBorder="1" applyAlignment="1" applyProtection="1">
      <alignment horizontal="right" vertical="center"/>
      <protection locked="0"/>
    </xf>
    <xf numFmtId="0" fontId="19" fillId="2" borderId="0" xfId="0" applyFont="1" applyFill="1" applyAlignment="1" applyProtection="1">
      <alignment horizontal="left" vertical="center"/>
      <protection locked="0"/>
    </xf>
    <xf numFmtId="49" fontId="19" fillId="2" borderId="6" xfId="2" applyNumberFormat="1" applyFont="1" applyFill="1" applyBorder="1" applyAlignment="1" applyProtection="1">
      <alignment horizontal="center" vertical="center"/>
      <protection locked="0"/>
    </xf>
    <xf numFmtId="49" fontId="19" fillId="2" borderId="7" xfId="2" applyNumberFormat="1" applyFont="1" applyFill="1" applyBorder="1" applyAlignment="1" applyProtection="1">
      <alignment horizontal="center" vertical="center"/>
      <protection locked="0"/>
    </xf>
    <xf numFmtId="178" fontId="19" fillId="2" borderId="0" xfId="0" applyNumberFormat="1" applyFont="1" applyFill="1" applyAlignment="1" applyProtection="1">
      <alignment horizontal="left" vertical="center"/>
      <protection locked="0"/>
    </xf>
    <xf numFmtId="38" fontId="19" fillId="2" borderId="22" xfId="1" applyNumberFormat="1" applyFont="1" applyFill="1" applyBorder="1" applyAlignment="1" applyProtection="1">
      <alignment horizontal="right" vertical="center"/>
      <protection locked="0"/>
    </xf>
    <xf numFmtId="182" fontId="19" fillId="2" borderId="3" xfId="1" applyNumberFormat="1" applyFont="1" applyFill="1" applyBorder="1" applyAlignment="1" applyProtection="1">
      <alignment horizontal="right" vertical="center"/>
      <protection locked="0"/>
    </xf>
    <xf numFmtId="182" fontId="19" fillId="2" borderId="4" xfId="1" applyNumberFormat="1" applyFont="1" applyFill="1" applyBorder="1" applyAlignment="1" applyProtection="1">
      <alignment horizontal="right" vertical="center"/>
      <protection locked="0"/>
    </xf>
    <xf numFmtId="38" fontId="19" fillId="2" borderId="12" xfId="1" applyNumberFormat="1" applyFont="1" applyFill="1" applyBorder="1" applyAlignment="1" applyProtection="1">
      <alignment horizontal="right" vertical="center"/>
      <protection locked="0"/>
    </xf>
    <xf numFmtId="182" fontId="19" fillId="2" borderId="6" xfId="1" applyNumberFormat="1" applyFont="1" applyFill="1" applyBorder="1" applyAlignment="1" applyProtection="1">
      <alignment horizontal="right" vertical="center"/>
      <protection locked="0"/>
    </xf>
    <xf numFmtId="182" fontId="19" fillId="2" borderId="7" xfId="1" applyNumberFormat="1" applyFont="1" applyFill="1" applyBorder="1" applyAlignment="1" applyProtection="1">
      <alignment horizontal="right" vertical="center"/>
      <protection locked="0"/>
    </xf>
    <xf numFmtId="38" fontId="19" fillId="2" borderId="36" xfId="1" applyNumberFormat="1" applyFont="1" applyFill="1" applyBorder="1" applyAlignment="1" applyProtection="1">
      <alignment horizontal="right" vertical="center"/>
      <protection locked="0"/>
    </xf>
    <xf numFmtId="182" fontId="19" fillId="2" borderId="9" xfId="1" applyNumberFormat="1" applyFont="1" applyFill="1" applyBorder="1" applyAlignment="1" applyProtection="1">
      <alignment horizontal="right" vertical="center"/>
      <protection locked="0"/>
    </xf>
    <xf numFmtId="182" fontId="19" fillId="2" borderId="11" xfId="1" applyNumberFormat="1" applyFont="1" applyFill="1" applyBorder="1" applyAlignment="1" applyProtection="1">
      <alignment horizontal="right" vertical="center"/>
      <protection locked="0"/>
    </xf>
    <xf numFmtId="178" fontId="19" fillId="2" borderId="3" xfId="1" applyNumberFormat="1" applyFont="1" applyFill="1" applyBorder="1" applyAlignment="1" applyProtection="1">
      <alignment horizontal="right" vertical="center"/>
      <protection locked="0"/>
    </xf>
    <xf numFmtId="178" fontId="19" fillId="2" borderId="4" xfId="1" applyNumberFormat="1" applyFont="1" applyFill="1" applyBorder="1" applyAlignment="1" applyProtection="1">
      <alignment horizontal="right" vertical="center"/>
      <protection locked="0"/>
    </xf>
    <xf numFmtId="178" fontId="19" fillId="2" borderId="6" xfId="1" applyNumberFormat="1" applyFont="1" applyFill="1" applyBorder="1" applyAlignment="1" applyProtection="1">
      <alignment horizontal="right" vertical="center"/>
      <protection locked="0"/>
    </xf>
    <xf numFmtId="178" fontId="19" fillId="2" borderId="7" xfId="1" applyNumberFormat="1" applyFont="1" applyFill="1" applyBorder="1" applyAlignment="1" applyProtection="1">
      <alignment horizontal="right" vertical="center"/>
      <protection locked="0"/>
    </xf>
    <xf numFmtId="38" fontId="19" fillId="2" borderId="32" xfId="1" applyNumberFormat="1" applyFont="1" applyFill="1" applyBorder="1" applyAlignment="1" applyProtection="1">
      <alignment horizontal="right" vertical="center"/>
      <protection locked="0"/>
    </xf>
    <xf numFmtId="178" fontId="19" fillId="2" borderId="27" xfId="1" applyNumberFormat="1" applyFont="1" applyFill="1" applyBorder="1" applyAlignment="1" applyProtection="1">
      <alignment horizontal="right" vertical="center"/>
      <protection locked="0"/>
    </xf>
    <xf numFmtId="178" fontId="19" fillId="2" borderId="28" xfId="1" applyNumberFormat="1" applyFont="1" applyFill="1" applyBorder="1" applyAlignment="1" applyProtection="1">
      <alignment horizontal="right" vertical="center"/>
      <protection locked="0"/>
    </xf>
    <xf numFmtId="38" fontId="19" fillId="2" borderId="20" xfId="1" applyNumberFormat="1" applyFont="1" applyFill="1" applyBorder="1" applyAlignment="1" applyProtection="1">
      <alignment horizontal="right" vertical="center"/>
      <protection locked="0"/>
    </xf>
    <xf numFmtId="38" fontId="19" fillId="2" borderId="1" xfId="1" applyNumberFormat="1" applyFont="1" applyFill="1" applyBorder="1" applyAlignment="1" applyProtection="1">
      <alignment horizontal="right" vertical="center"/>
      <protection locked="0"/>
    </xf>
    <xf numFmtId="38" fontId="19" fillId="2" borderId="2" xfId="1" applyNumberFormat="1" applyFont="1" applyFill="1" applyBorder="1" applyAlignment="1" applyProtection="1">
      <alignment horizontal="right" vertical="center"/>
      <protection locked="0"/>
    </xf>
    <xf numFmtId="14" fontId="19" fillId="2" borderId="36" xfId="0" applyNumberFormat="1" applyFont="1" applyFill="1" applyBorder="1" applyAlignment="1" applyProtection="1">
      <alignment horizontal="left" vertical="center"/>
      <protection locked="0"/>
    </xf>
    <xf numFmtId="177" fontId="19" fillId="2" borderId="9" xfId="0" applyNumberFormat="1" applyFont="1" applyFill="1" applyBorder="1" applyAlignment="1" applyProtection="1">
      <alignment horizontal="left" vertical="center"/>
      <protection locked="0"/>
    </xf>
    <xf numFmtId="178" fontId="19" fillId="2" borderId="1" xfId="1" applyNumberFormat="1" applyFont="1" applyFill="1" applyBorder="1" applyAlignment="1" applyProtection="1">
      <alignment horizontal="right" vertical="center"/>
      <protection locked="0"/>
    </xf>
    <xf numFmtId="178" fontId="19" fillId="2" borderId="44" xfId="1" applyNumberFormat="1" applyFont="1" applyFill="1" applyBorder="1" applyAlignment="1" applyProtection="1">
      <alignment horizontal="right" vertical="center"/>
      <protection locked="0"/>
    </xf>
    <xf numFmtId="14" fontId="19" fillId="2" borderId="30" xfId="0" applyNumberFormat="1" applyFont="1" applyFill="1" applyBorder="1" applyAlignment="1" applyProtection="1">
      <alignment horizontal="left" vertical="center"/>
      <protection locked="0"/>
    </xf>
    <xf numFmtId="14" fontId="19" fillId="2" borderId="8" xfId="0" applyNumberFormat="1" applyFont="1" applyFill="1" applyBorder="1" applyAlignment="1" applyProtection="1">
      <alignment horizontal="left" vertical="center"/>
      <protection locked="0"/>
    </xf>
    <xf numFmtId="38" fontId="19" fillId="2" borderId="44" xfId="1" applyNumberFormat="1" applyFont="1" applyFill="1" applyBorder="1" applyAlignment="1" applyProtection="1">
      <alignment horizontal="right" vertical="center"/>
      <protection locked="0"/>
    </xf>
    <xf numFmtId="49" fontId="19" fillId="2" borderId="30" xfId="0" applyNumberFormat="1" applyFont="1" applyFill="1" applyBorder="1" applyAlignment="1" applyProtection="1">
      <alignment horizontal="left" vertical="center"/>
      <protection locked="0"/>
    </xf>
    <xf numFmtId="49" fontId="19" fillId="2" borderId="3" xfId="0" applyNumberFormat="1" applyFont="1" applyFill="1" applyBorder="1" applyAlignment="1" applyProtection="1">
      <alignment horizontal="left" vertical="center"/>
      <protection locked="0"/>
    </xf>
    <xf numFmtId="49" fontId="19" fillId="2" borderId="4" xfId="0" applyNumberFormat="1" applyFont="1" applyFill="1" applyBorder="1" applyAlignment="1" applyProtection="1">
      <alignment horizontal="left" vertical="center"/>
      <protection locked="0"/>
    </xf>
    <xf numFmtId="0" fontId="19" fillId="2" borderId="39" xfId="2" applyFont="1" applyFill="1" applyBorder="1" applyAlignment="1" applyProtection="1">
      <alignment horizontal="center" vertical="center"/>
      <protection locked="0"/>
    </xf>
    <xf numFmtId="38" fontId="19" fillId="2" borderId="36" xfId="2" applyNumberFormat="1" applyFont="1" applyFill="1" applyBorder="1" applyAlignment="1" applyProtection="1">
      <alignment horizontal="right" vertical="center"/>
      <protection locked="0"/>
    </xf>
    <xf numFmtId="0" fontId="19" fillId="2" borderId="10" xfId="2" applyFont="1" applyFill="1" applyBorder="1" applyAlignment="1" applyProtection="1">
      <alignment horizontal="right" vertical="center"/>
      <protection locked="0"/>
    </xf>
    <xf numFmtId="0" fontId="4" fillId="0" borderId="0" xfId="6" applyFont="1" applyProtection="1">
      <alignment vertical="center"/>
    </xf>
    <xf numFmtId="0" fontId="8" fillId="0" borderId="0" xfId="2" applyFont="1" applyProtection="1">
      <alignment vertical="center"/>
    </xf>
    <xf numFmtId="0" fontId="4" fillId="0" borderId="0" xfId="2" applyFont="1" applyProtection="1">
      <alignment vertical="center"/>
    </xf>
    <xf numFmtId="179" fontId="7" fillId="0" borderId="0" xfId="1" applyNumberFormat="1" applyFont="1" applyAlignment="1" applyProtection="1">
      <alignment vertical="top"/>
    </xf>
    <xf numFmtId="179" fontId="7" fillId="0" borderId="0" xfId="1" applyNumberFormat="1" applyFont="1" applyAlignment="1" applyProtection="1">
      <alignment horizontal="right" vertical="top"/>
    </xf>
    <xf numFmtId="179" fontId="4" fillId="0" borderId="0" xfId="1" applyNumberFormat="1" applyFont="1" applyAlignment="1" applyProtection="1">
      <alignment vertical="top"/>
    </xf>
    <xf numFmtId="0" fontId="12" fillId="0" borderId="0" xfId="2" applyFont="1" applyProtection="1">
      <alignment vertical="center"/>
    </xf>
    <xf numFmtId="0" fontId="4" fillId="0" borderId="0" xfId="1" applyFont="1" applyProtection="1">
      <alignment vertical="center"/>
    </xf>
    <xf numFmtId="0" fontId="16" fillId="0" borderId="15" xfId="2" applyFont="1" applyBorder="1" applyProtection="1">
      <alignment vertical="center"/>
    </xf>
    <xf numFmtId="0" fontId="16" fillId="0" borderId="16" xfId="2" applyFont="1" applyBorder="1" applyProtection="1">
      <alignment vertical="center"/>
    </xf>
    <xf numFmtId="0" fontId="16" fillId="0" borderId="18" xfId="2" applyFont="1" applyBorder="1" applyProtection="1">
      <alignment vertical="center"/>
    </xf>
    <xf numFmtId="49" fontId="4" fillId="0" borderId="0" xfId="1" applyNumberFormat="1" applyFont="1" applyProtection="1">
      <alignment vertical="center"/>
    </xf>
    <xf numFmtId="0" fontId="16" fillId="0" borderId="19" xfId="2" applyFont="1" applyBorder="1" applyProtection="1">
      <alignment vertical="center"/>
    </xf>
    <xf numFmtId="0" fontId="16" fillId="0" borderId="0" xfId="2" applyFont="1" applyProtection="1">
      <alignment vertical="center"/>
    </xf>
    <xf numFmtId="0" fontId="16" fillId="0" borderId="21" xfId="2" applyFont="1" applyBorder="1" applyProtection="1">
      <alignment vertical="center"/>
    </xf>
    <xf numFmtId="0" fontId="16" fillId="0" borderId="17" xfId="2" applyFont="1" applyBorder="1" applyProtection="1">
      <alignment vertical="center"/>
    </xf>
    <xf numFmtId="0" fontId="16" fillId="0" borderId="13" xfId="2" applyFont="1" applyBorder="1" applyProtection="1">
      <alignment vertical="center"/>
    </xf>
    <xf numFmtId="0" fontId="16" fillId="0" borderId="14" xfId="2" applyFont="1" applyBorder="1" applyProtection="1">
      <alignment vertical="center"/>
    </xf>
    <xf numFmtId="183" fontId="4" fillId="0" borderId="0" xfId="1" applyNumberFormat="1" applyFont="1" applyProtection="1">
      <alignment vertical="center"/>
    </xf>
    <xf numFmtId="0" fontId="14" fillId="0" borderId="15" xfId="0" applyFont="1" applyBorder="1" applyAlignment="1" applyProtection="1">
      <alignment horizontal="left" vertical="center" indent="1"/>
    </xf>
    <xf numFmtId="0" fontId="14" fillId="0" borderId="16" xfId="0" applyFont="1" applyBorder="1" applyAlignment="1" applyProtection="1">
      <alignment horizontal="left" vertical="center" indent="1"/>
    </xf>
    <xf numFmtId="0" fontId="14" fillId="0" borderId="18" xfId="0" applyFont="1" applyBorder="1" applyAlignment="1" applyProtection="1">
      <alignment horizontal="left" vertical="center" indent="1"/>
    </xf>
    <xf numFmtId="0" fontId="14" fillId="0" borderId="19" xfId="0" applyFont="1" applyBorder="1" applyProtection="1">
      <alignment vertical="center"/>
    </xf>
    <xf numFmtId="0" fontId="14" fillId="0" borderId="0" xfId="0" applyFont="1" applyProtection="1">
      <alignment vertical="center"/>
    </xf>
    <xf numFmtId="0" fontId="4" fillId="0" borderId="16" xfId="0" applyFont="1" applyBorder="1" applyProtection="1">
      <alignment vertical="center"/>
    </xf>
    <xf numFmtId="0" fontId="4" fillId="0" borderId="18" xfId="0" applyFont="1" applyBorder="1" applyProtection="1">
      <alignment vertical="center"/>
    </xf>
    <xf numFmtId="180" fontId="4" fillId="0" borderId="19" xfId="0" applyNumberFormat="1" applyFont="1" applyBorder="1" applyProtection="1">
      <alignment vertical="center"/>
    </xf>
    <xf numFmtId="180" fontId="4" fillId="0" borderId="0" xfId="0" applyNumberFormat="1" applyFont="1" applyProtection="1">
      <alignment vertical="center"/>
    </xf>
    <xf numFmtId="0" fontId="4" fillId="0" borderId="0" xfId="0" applyFont="1" applyProtection="1">
      <alignment vertical="center"/>
    </xf>
    <xf numFmtId="0" fontId="15" fillId="0" borderId="0" xfId="0" applyFont="1" applyAlignment="1" applyProtection="1">
      <alignment horizontal="right" vertical="top"/>
    </xf>
    <xf numFmtId="0" fontId="15" fillId="0" borderId="0" xfId="0" applyFont="1" applyAlignment="1" applyProtection="1">
      <alignment vertical="top"/>
    </xf>
    <xf numFmtId="0" fontId="4" fillId="0" borderId="21" xfId="0" applyFont="1" applyBorder="1" applyProtection="1">
      <alignment vertical="center"/>
    </xf>
    <xf numFmtId="0" fontId="4" fillId="0" borderId="0" xfId="0" applyFont="1" applyProtection="1">
      <alignment vertical="center"/>
    </xf>
    <xf numFmtId="0" fontId="15" fillId="0" borderId="0" xfId="0" applyFont="1" applyAlignment="1" applyProtection="1">
      <alignment vertical="top"/>
    </xf>
    <xf numFmtId="0" fontId="17" fillId="0" borderId="0" xfId="0" applyFont="1" applyAlignment="1" applyProtection="1">
      <alignment vertical="top"/>
    </xf>
    <xf numFmtId="0" fontId="4" fillId="0" borderId="19" xfId="0" applyFont="1" applyBorder="1" applyProtection="1">
      <alignment vertical="center"/>
    </xf>
    <xf numFmtId="177" fontId="15" fillId="0" borderId="0" xfId="0" applyNumberFormat="1" applyFont="1" applyAlignment="1" applyProtection="1">
      <alignment vertical="top"/>
    </xf>
    <xf numFmtId="0" fontId="13" fillId="0" borderId="21" xfId="0" applyFont="1" applyBorder="1" applyAlignment="1" applyProtection="1">
      <alignment vertical="top"/>
    </xf>
    <xf numFmtId="49" fontId="15" fillId="0" borderId="0" xfId="0" applyNumberFormat="1" applyFont="1" applyAlignment="1" applyProtection="1">
      <alignment horizontal="right" vertical="top"/>
    </xf>
    <xf numFmtId="0" fontId="4" fillId="0" borderId="0" xfId="2" applyFont="1" applyAlignment="1" applyProtection="1">
      <alignment horizontal="right" vertical="center"/>
    </xf>
    <xf numFmtId="0" fontId="17" fillId="0" borderId="0" xfId="0" quotePrefix="1"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4" fillId="0" borderId="19" xfId="2" applyFont="1" applyBorder="1" applyProtection="1">
      <alignment vertical="center"/>
    </xf>
    <xf numFmtId="0" fontId="21" fillId="0" borderId="0" xfId="0" applyFont="1" applyAlignment="1" applyProtection="1">
      <alignment vertical="top"/>
    </xf>
    <xf numFmtId="0" fontId="17" fillId="0" borderId="21" xfId="0" applyFont="1" applyBorder="1" applyAlignment="1" applyProtection="1">
      <alignment vertical="top"/>
    </xf>
    <xf numFmtId="0" fontId="4" fillId="0" borderId="17" xfId="0" applyFont="1" applyBorder="1" applyProtection="1">
      <alignment vertical="center"/>
    </xf>
    <xf numFmtId="0" fontId="4" fillId="0" borderId="13" xfId="0" applyFont="1" applyBorder="1" applyProtection="1">
      <alignment vertical="center"/>
    </xf>
    <xf numFmtId="0" fontId="13" fillId="0" borderId="13" xfId="0" applyFont="1" applyBorder="1" applyAlignment="1" applyProtection="1">
      <alignment vertical="top"/>
    </xf>
    <xf numFmtId="49" fontId="13" fillId="0" borderId="13" xfId="0" applyNumberFormat="1" applyFont="1" applyBorder="1" applyAlignment="1" applyProtection="1">
      <alignment vertical="top"/>
    </xf>
    <xf numFmtId="0" fontId="4" fillId="0" borderId="14" xfId="0" applyFont="1" applyBorder="1" applyProtection="1">
      <alignment vertical="center"/>
    </xf>
    <xf numFmtId="49" fontId="13" fillId="0" borderId="0" xfId="0" applyNumberFormat="1" applyFont="1" applyAlignment="1" applyProtection="1">
      <alignment vertical="top"/>
    </xf>
    <xf numFmtId="0" fontId="13" fillId="0" borderId="0" xfId="0" applyFont="1" applyAlignment="1" applyProtection="1">
      <alignment vertical="top"/>
    </xf>
    <xf numFmtId="49" fontId="4" fillId="0" borderId="0" xfId="2" applyNumberFormat="1" applyFont="1" applyProtection="1">
      <alignment vertical="center"/>
    </xf>
    <xf numFmtId="0" fontId="15" fillId="0" borderId="0" xfId="0" applyFont="1" applyProtection="1">
      <alignment vertical="center"/>
    </xf>
    <xf numFmtId="0" fontId="17" fillId="0" borderId="0" xfId="0" applyFont="1" applyAlignment="1" applyProtection="1">
      <alignment vertical="top" wrapText="1"/>
    </xf>
    <xf numFmtId="0" fontId="4" fillId="0" borderId="0" xfId="0" applyFont="1" applyAlignment="1" applyProtection="1">
      <alignment vertical="top"/>
    </xf>
    <xf numFmtId="49" fontId="15" fillId="0" borderId="0" xfId="0" applyNumberFormat="1" applyFont="1" applyAlignment="1" applyProtection="1">
      <alignment vertical="top"/>
    </xf>
    <xf numFmtId="182" fontId="15" fillId="0" borderId="0" xfId="0" applyNumberFormat="1" applyFont="1" applyAlignment="1" applyProtection="1">
      <alignment vertical="top"/>
    </xf>
    <xf numFmtId="0" fontId="15" fillId="0" borderId="13" xfId="0" applyFont="1" applyBorder="1" applyAlignment="1" applyProtection="1">
      <alignment horizontal="right" vertical="top"/>
    </xf>
    <xf numFmtId="0" fontId="15" fillId="0" borderId="13" xfId="0" applyFont="1" applyBorder="1" applyAlignment="1" applyProtection="1">
      <alignment vertical="top"/>
    </xf>
    <xf numFmtId="49" fontId="15" fillId="0" borderId="13" xfId="0" applyNumberFormat="1" applyFont="1" applyBorder="1" applyAlignment="1" applyProtection="1">
      <alignment vertical="top"/>
    </xf>
    <xf numFmtId="182" fontId="15" fillId="0" borderId="13" xfId="0" applyNumberFormat="1" applyFont="1" applyBorder="1" applyAlignment="1" applyProtection="1">
      <alignment vertical="top"/>
    </xf>
    <xf numFmtId="49" fontId="4" fillId="0" borderId="0" xfId="0" applyNumberFormat="1" applyFont="1" applyProtection="1">
      <alignment vertical="center"/>
    </xf>
    <xf numFmtId="178" fontId="4" fillId="0" borderId="0" xfId="2" applyNumberFormat="1" applyFont="1" applyProtection="1">
      <alignment vertical="center"/>
    </xf>
    <xf numFmtId="0" fontId="22" fillId="0" borderId="19" xfId="0" applyFont="1" applyBorder="1" applyProtection="1">
      <alignment vertical="center"/>
    </xf>
    <xf numFmtId="0" fontId="22" fillId="0" borderId="0" xfId="0" applyFont="1" applyProtection="1">
      <alignment vertical="center"/>
    </xf>
    <xf numFmtId="49" fontId="4" fillId="0" borderId="16" xfId="0" applyNumberFormat="1" applyFont="1" applyBorder="1" applyProtection="1">
      <alignment vertical="center"/>
    </xf>
    <xf numFmtId="178" fontId="4" fillId="0" borderId="16" xfId="0" applyNumberFormat="1" applyFont="1" applyBorder="1" applyProtection="1">
      <alignment vertical="center"/>
    </xf>
    <xf numFmtId="0" fontId="17" fillId="0" borderId="0" xfId="0" applyFont="1" applyAlignment="1" applyProtection="1">
      <alignment horizontal="left" vertical="center" wrapText="1"/>
    </xf>
    <xf numFmtId="178" fontId="15" fillId="0" borderId="0" xfId="0" applyNumberFormat="1" applyFont="1" applyAlignment="1" applyProtection="1">
      <alignment vertical="top"/>
    </xf>
    <xf numFmtId="182" fontId="13" fillId="0" borderId="13" xfId="0" applyNumberFormat="1" applyFont="1" applyBorder="1" applyAlignment="1" applyProtection="1">
      <alignment vertical="top"/>
    </xf>
    <xf numFmtId="182" fontId="13" fillId="0" borderId="0" xfId="0" applyNumberFormat="1" applyFont="1" applyAlignment="1" applyProtection="1">
      <alignment vertical="top"/>
    </xf>
    <xf numFmtId="182" fontId="4" fillId="0" borderId="0" xfId="0" applyNumberFormat="1" applyFont="1" applyProtection="1">
      <alignment vertical="center"/>
    </xf>
    <xf numFmtId="0" fontId="17" fillId="0" borderId="0" xfId="0" applyFont="1" applyProtection="1">
      <alignment vertical="center"/>
    </xf>
    <xf numFmtId="0" fontId="4" fillId="0" borderId="21" xfId="2" applyFont="1" applyBorder="1" applyProtection="1">
      <alignment vertical="center"/>
    </xf>
    <xf numFmtId="49" fontId="17" fillId="0" borderId="0" xfId="0" applyNumberFormat="1" applyFont="1" applyAlignment="1" applyProtection="1">
      <alignment horizontal="right" vertical="top"/>
    </xf>
    <xf numFmtId="178" fontId="13" fillId="0" borderId="13" xfId="0" applyNumberFormat="1" applyFont="1" applyBorder="1" applyAlignment="1" applyProtection="1">
      <alignment vertical="top"/>
    </xf>
    <xf numFmtId="178" fontId="13" fillId="0" borderId="0" xfId="0" applyNumberFormat="1" applyFont="1" applyAlignment="1" applyProtection="1">
      <alignment vertical="top"/>
    </xf>
    <xf numFmtId="178" fontId="4" fillId="0" borderId="0" xfId="0" applyNumberFormat="1" applyFont="1" applyProtection="1">
      <alignment vertical="center"/>
    </xf>
    <xf numFmtId="0" fontId="4" fillId="0" borderId="17" xfId="2" applyFont="1" applyBorder="1" applyProtection="1">
      <alignment vertical="center"/>
    </xf>
    <xf numFmtId="0" fontId="4" fillId="0" borderId="13" xfId="2" applyFont="1" applyBorder="1" applyProtection="1">
      <alignment vertical="center"/>
    </xf>
    <xf numFmtId="0" fontId="14" fillId="0" borderId="19" xfId="0" applyFont="1" applyBorder="1" applyAlignment="1" applyProtection="1">
      <alignment horizontal="left" vertical="center" indent="1"/>
    </xf>
    <xf numFmtId="0" fontId="14" fillId="0" borderId="0" xfId="0" applyFont="1" applyAlignment="1" applyProtection="1">
      <alignment horizontal="left" vertical="center" indent="1"/>
    </xf>
    <xf numFmtId="181" fontId="4" fillId="0" borderId="0" xfId="0" applyNumberFormat="1" applyFont="1" applyProtection="1">
      <alignment vertical="center"/>
    </xf>
    <xf numFmtId="180" fontId="4" fillId="0" borderId="0" xfId="0" applyNumberFormat="1" applyFont="1" applyAlignment="1" applyProtection="1">
      <alignment vertical="top"/>
    </xf>
    <xf numFmtId="0" fontId="4" fillId="0" borderId="0" xfId="2" applyFont="1" applyAlignment="1" applyProtection="1">
      <alignment vertical="top"/>
    </xf>
    <xf numFmtId="177" fontId="17" fillId="0" borderId="0" xfId="0" applyNumberFormat="1" applyFont="1" applyAlignment="1" applyProtection="1">
      <alignment horizontal="right" vertical="top"/>
    </xf>
    <xf numFmtId="0" fontId="17" fillId="0" borderId="0" xfId="0" applyFont="1" applyAlignment="1" applyProtection="1">
      <alignment horizontal="left" vertical="top"/>
    </xf>
    <xf numFmtId="182" fontId="4" fillId="0" borderId="0" xfId="1" applyNumberFormat="1" applyFont="1" applyAlignment="1" applyProtection="1">
      <alignment horizontal="right" vertical="center"/>
    </xf>
    <xf numFmtId="178" fontId="4" fillId="0" borderId="0" xfId="1" applyNumberFormat="1" applyFont="1" applyAlignment="1" applyProtection="1">
      <alignment horizontal="right" vertical="center"/>
    </xf>
    <xf numFmtId="0" fontId="17" fillId="0" borderId="0" xfId="2" applyFont="1" applyAlignment="1" applyProtection="1">
      <alignment horizontal="left" vertical="center" wrapText="1"/>
    </xf>
    <xf numFmtId="0" fontId="4" fillId="0" borderId="20" xfId="0" applyFont="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15" xfId="2" applyFont="1" applyBorder="1" applyAlignment="1" applyProtection="1">
      <alignment horizontal="center" vertical="center"/>
    </xf>
    <xf numFmtId="0" fontId="4" fillId="0" borderId="16" xfId="2" applyFont="1" applyBorder="1" applyAlignment="1" applyProtection="1">
      <alignment horizontal="center" vertical="center"/>
    </xf>
    <xf numFmtId="0" fontId="4" fillId="0" borderId="18" xfId="2" applyFont="1" applyBorder="1" applyAlignment="1" applyProtection="1">
      <alignment horizontal="center" vertical="center"/>
    </xf>
    <xf numFmtId="49" fontId="4" fillId="0" borderId="2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2" xfId="0" applyNumberFormat="1" applyFont="1" applyBorder="1" applyAlignment="1" applyProtection="1">
      <alignment horizontal="left"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8" xfId="0" applyFont="1" applyBorder="1" applyAlignment="1" applyProtection="1">
      <alignment horizontal="center" vertical="center"/>
    </xf>
    <xf numFmtId="180" fontId="4" fillId="0" borderId="21" xfId="0" applyNumberFormat="1" applyFont="1" applyBorder="1" applyProtection="1">
      <alignment vertical="center"/>
    </xf>
    <xf numFmtId="0" fontId="4" fillId="0" borderId="2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49" fontId="4" fillId="3" borderId="22"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49" fontId="4" fillId="3" borderId="4" xfId="0" applyNumberFormat="1"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0" borderId="12"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4" fillId="3" borderId="12"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38" fontId="4" fillId="0" borderId="37" xfId="0" applyNumberFormat="1" applyFont="1" applyBorder="1" applyAlignment="1" applyProtection="1">
      <alignment horizontal="right" vertical="center"/>
    </xf>
    <xf numFmtId="38" fontId="4" fillId="0" borderId="23" xfId="0" applyNumberFormat="1" applyFont="1" applyBorder="1" applyAlignment="1" applyProtection="1">
      <alignment horizontal="right" vertical="center"/>
    </xf>
    <xf numFmtId="0" fontId="18" fillId="0" borderId="21" xfId="0" applyFont="1" applyBorder="1" applyProtection="1">
      <alignment vertical="center"/>
    </xf>
    <xf numFmtId="0" fontId="4" fillId="0" borderId="34" xfId="0" applyFont="1" applyBorder="1" applyAlignment="1" applyProtection="1">
      <alignment horizontal="left" vertical="center"/>
    </xf>
    <xf numFmtId="0" fontId="4" fillId="0" borderId="29" xfId="0" applyFont="1" applyBorder="1" applyAlignment="1" applyProtection="1">
      <alignment horizontal="left" vertical="center"/>
    </xf>
    <xf numFmtId="0" fontId="4" fillId="0" borderId="35" xfId="0" applyFont="1" applyBorder="1" applyAlignment="1" applyProtection="1">
      <alignment horizontal="left" vertical="center"/>
    </xf>
    <xf numFmtId="0" fontId="18" fillId="0" borderId="7" xfId="0" applyFont="1" applyBorder="1" applyProtection="1">
      <alignment vertical="center"/>
    </xf>
    <xf numFmtId="0" fontId="4" fillId="0" borderId="17" xfId="0" applyFont="1" applyBorder="1" applyAlignment="1" applyProtection="1">
      <alignment horizontal="left" vertical="top"/>
    </xf>
    <xf numFmtId="0" fontId="4" fillId="0" borderId="13" xfId="0" applyFont="1" applyBorder="1" applyAlignment="1" applyProtection="1">
      <alignment horizontal="left" vertical="top"/>
    </xf>
    <xf numFmtId="0" fontId="4" fillId="0" borderId="14" xfId="0" applyFont="1" applyBorder="1" applyAlignment="1" applyProtection="1">
      <alignment horizontal="left" vertical="top"/>
    </xf>
    <xf numFmtId="0" fontId="18" fillId="0" borderId="14" xfId="0" applyFont="1" applyBorder="1" applyProtection="1">
      <alignment vertical="center"/>
    </xf>
    <xf numFmtId="0" fontId="4" fillId="0" borderId="0" xfId="0" applyFont="1" applyAlignment="1" applyProtection="1">
      <alignment horizontal="left" vertical="top"/>
    </xf>
    <xf numFmtId="0" fontId="17" fillId="0" borderId="0" xfId="0" applyFont="1" applyAlignment="1" applyProtection="1">
      <alignment vertical="top"/>
    </xf>
    <xf numFmtId="182" fontId="4" fillId="0" borderId="0" xfId="1" applyNumberFormat="1" applyFont="1" applyProtection="1">
      <alignment vertical="center"/>
    </xf>
    <xf numFmtId="178" fontId="4" fillId="0" borderId="21" xfId="1" applyNumberFormat="1" applyFont="1" applyBorder="1" applyAlignment="1" applyProtection="1">
      <alignment horizontal="right" vertical="center"/>
    </xf>
    <xf numFmtId="177" fontId="15" fillId="0" borderId="0" xfId="0" applyNumberFormat="1" applyFont="1" applyAlignment="1" applyProtection="1">
      <alignment horizontal="right" vertical="top"/>
    </xf>
    <xf numFmtId="177" fontId="17" fillId="0" borderId="0" xfId="0" applyNumberFormat="1" applyFont="1" applyAlignment="1" applyProtection="1">
      <alignment vertical="top"/>
    </xf>
    <xf numFmtId="182" fontId="4" fillId="0" borderId="0" xfId="1" applyNumberFormat="1" applyFont="1" applyAlignment="1" applyProtection="1">
      <alignment horizontal="center" vertical="center"/>
    </xf>
    <xf numFmtId="178" fontId="4" fillId="0" borderId="0" xfId="1" applyNumberFormat="1" applyFont="1" applyAlignment="1" applyProtection="1">
      <alignment horizontal="left" vertical="center"/>
    </xf>
    <xf numFmtId="0" fontId="4" fillId="0" borderId="0" xfId="0" applyFont="1" applyAlignment="1" applyProtection="1">
      <alignment horizontal="left" vertical="center"/>
    </xf>
    <xf numFmtId="178" fontId="4" fillId="0" borderId="0" xfId="1" applyNumberFormat="1" applyFont="1" applyProtection="1">
      <alignment vertical="center"/>
    </xf>
    <xf numFmtId="182" fontId="15" fillId="0" borderId="0" xfId="0" applyNumberFormat="1" applyFont="1" applyAlignment="1" applyProtection="1">
      <alignment horizontal="right" vertical="top"/>
    </xf>
    <xf numFmtId="178" fontId="4" fillId="0" borderId="22" xfId="1" applyNumberFormat="1" applyFont="1" applyBorder="1" applyAlignment="1" applyProtection="1">
      <alignment horizontal="left" vertical="center"/>
    </xf>
    <xf numFmtId="178" fontId="4" fillId="0" borderId="3" xfId="1" applyNumberFormat="1" applyFont="1" applyBorder="1" applyAlignment="1" applyProtection="1">
      <alignment horizontal="left" vertical="center"/>
    </xf>
    <xf numFmtId="178" fontId="4" fillId="0" borderId="4" xfId="1" applyNumberFormat="1" applyFont="1" applyBorder="1" applyAlignment="1" applyProtection="1">
      <alignment horizontal="left" vertical="center"/>
    </xf>
    <xf numFmtId="178" fontId="4" fillId="0" borderId="12" xfId="1" applyNumberFormat="1" applyFont="1" applyBorder="1" applyAlignment="1" applyProtection="1">
      <alignment horizontal="left" vertical="center"/>
    </xf>
    <xf numFmtId="178" fontId="4" fillId="0" borderId="6" xfId="1" applyNumberFormat="1" applyFont="1" applyBorder="1" applyAlignment="1" applyProtection="1">
      <alignment horizontal="left" vertical="center"/>
    </xf>
    <xf numFmtId="178" fontId="4" fillId="0" borderId="7" xfId="1" applyNumberFormat="1" applyFont="1" applyBorder="1" applyAlignment="1" applyProtection="1">
      <alignment horizontal="left" vertical="center"/>
    </xf>
    <xf numFmtId="182" fontId="4" fillId="0" borderId="12" xfId="1" applyNumberFormat="1" applyFont="1" applyBorder="1" applyAlignment="1" applyProtection="1">
      <alignment horizontal="left" vertical="center"/>
    </xf>
    <xf numFmtId="182" fontId="4" fillId="0" borderId="6" xfId="1" applyNumberFormat="1" applyFont="1" applyBorder="1" applyAlignment="1" applyProtection="1">
      <alignment horizontal="left" vertical="center"/>
    </xf>
    <xf numFmtId="182" fontId="4" fillId="0" borderId="7" xfId="1" applyNumberFormat="1" applyFont="1" applyBorder="1" applyAlignment="1" applyProtection="1">
      <alignment horizontal="left" vertical="center"/>
    </xf>
    <xf numFmtId="38" fontId="19" fillId="0" borderId="12" xfId="1" applyNumberFormat="1" applyFont="1" applyBorder="1" applyAlignment="1" applyProtection="1">
      <alignment horizontal="right" vertical="center"/>
    </xf>
    <xf numFmtId="182" fontId="19" fillId="0" borderId="6" xfId="1" applyNumberFormat="1" applyFont="1" applyBorder="1" applyAlignment="1" applyProtection="1">
      <alignment horizontal="right" vertical="center"/>
    </xf>
    <xf numFmtId="182" fontId="19" fillId="0" borderId="7" xfId="1" applyNumberFormat="1" applyFont="1" applyBorder="1" applyAlignment="1" applyProtection="1">
      <alignment horizontal="right" vertical="center"/>
    </xf>
    <xf numFmtId="178" fontId="19" fillId="0" borderId="36" xfId="1" applyNumberFormat="1" applyFont="1" applyBorder="1" applyAlignment="1" applyProtection="1">
      <alignment horizontal="left" vertical="center"/>
    </xf>
    <xf numFmtId="178" fontId="4" fillId="0" borderId="9" xfId="1" applyNumberFormat="1" applyFont="1" applyBorder="1" applyAlignment="1" applyProtection="1">
      <alignment horizontal="left" vertical="center"/>
    </xf>
    <xf numFmtId="178" fontId="4" fillId="0" borderId="11" xfId="1" applyNumberFormat="1" applyFont="1" applyBorder="1" applyAlignment="1" applyProtection="1">
      <alignment horizontal="left" vertical="center"/>
    </xf>
    <xf numFmtId="0" fontId="15" fillId="0" borderId="0" xfId="0" applyFont="1" applyAlignment="1" applyProtection="1">
      <alignment horizontal="left" vertical="top"/>
    </xf>
    <xf numFmtId="178" fontId="4" fillId="0" borderId="0" xfId="1" applyNumberFormat="1" applyFont="1" applyAlignment="1" applyProtection="1">
      <alignment vertical="top"/>
    </xf>
    <xf numFmtId="0" fontId="17" fillId="0" borderId="0" xfId="0" applyFont="1" applyAlignment="1" applyProtection="1">
      <alignment horizontal="left" vertical="top" wrapText="1"/>
    </xf>
    <xf numFmtId="0" fontId="4" fillId="0" borderId="20" xfId="0" applyFont="1" applyBorder="1" applyProtection="1">
      <alignment vertical="center"/>
    </xf>
    <xf numFmtId="0" fontId="4" fillId="0" borderId="1" xfId="0" applyFont="1" applyBorder="1" applyProtection="1">
      <alignment vertical="center"/>
    </xf>
    <xf numFmtId="0" fontId="4" fillId="0" borderId="2" xfId="0" applyFont="1" applyBorder="1" applyProtection="1">
      <alignment vertical="center"/>
    </xf>
    <xf numFmtId="0" fontId="4" fillId="0" borderId="20" xfId="1" applyFont="1" applyBorder="1" applyAlignment="1" applyProtection="1">
      <alignment horizontal="center" vertical="center"/>
    </xf>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0" fontId="4" fillId="0" borderId="22" xfId="2" applyFont="1" applyBorder="1" applyProtection="1">
      <alignment vertical="center"/>
    </xf>
    <xf numFmtId="0" fontId="4" fillId="0" borderId="3" xfId="2" applyFont="1" applyBorder="1" applyProtection="1">
      <alignment vertical="center"/>
    </xf>
    <xf numFmtId="0" fontId="4" fillId="0" borderId="4" xfId="2" applyFont="1" applyBorder="1" applyProtection="1">
      <alignment vertical="center"/>
    </xf>
    <xf numFmtId="0" fontId="4" fillId="0" borderId="12" xfId="2" applyFont="1" applyBorder="1" applyProtection="1">
      <alignment vertical="center"/>
    </xf>
    <xf numFmtId="0" fontId="4" fillId="0" borderId="6" xfId="2" applyFont="1" applyBorder="1" applyProtection="1">
      <alignment vertical="center"/>
    </xf>
    <xf numFmtId="0" fontId="4" fillId="0" borderId="7" xfId="2" applyFont="1" applyBorder="1" applyProtection="1">
      <alignment vertical="center"/>
    </xf>
    <xf numFmtId="0" fontId="4" fillId="0" borderId="32" xfId="2" applyFont="1" applyBorder="1" applyProtection="1">
      <alignment vertical="center"/>
    </xf>
    <xf numFmtId="0" fontId="4" fillId="0" borderId="27" xfId="2" applyFont="1" applyBorder="1" applyProtection="1">
      <alignment vertical="center"/>
    </xf>
    <xf numFmtId="0" fontId="4" fillId="0" borderId="28" xfId="2" applyFont="1" applyBorder="1" applyProtection="1">
      <alignment vertical="center"/>
    </xf>
    <xf numFmtId="0" fontId="4" fillId="0" borderId="24" xfId="0" applyFont="1" applyBorder="1" applyProtection="1">
      <alignment vertical="center"/>
    </xf>
    <xf numFmtId="0" fontId="4" fillId="0" borderId="25" xfId="0" applyFont="1" applyBorder="1" applyProtection="1">
      <alignment vertical="center"/>
    </xf>
    <xf numFmtId="0" fontId="4" fillId="0" borderId="26" xfId="0" applyFont="1" applyBorder="1" applyProtection="1">
      <alignment vertical="center"/>
    </xf>
    <xf numFmtId="38" fontId="19" fillId="0" borderId="24" xfId="1" applyNumberFormat="1" applyFont="1" applyBorder="1" applyAlignment="1" applyProtection="1">
      <alignment horizontal="right" vertical="center"/>
    </xf>
    <xf numFmtId="178" fontId="19" fillId="0" borderId="25" xfId="1" applyNumberFormat="1" applyFont="1" applyBorder="1" applyAlignment="1" applyProtection="1">
      <alignment horizontal="right" vertical="center"/>
    </xf>
    <xf numFmtId="178" fontId="19" fillId="0" borderId="26" xfId="1" applyNumberFormat="1" applyFont="1" applyBorder="1" applyAlignment="1" applyProtection="1">
      <alignment horizontal="right" vertical="center"/>
    </xf>
    <xf numFmtId="0" fontId="4" fillId="0" borderId="15" xfId="1" applyFont="1" applyBorder="1" applyAlignment="1" applyProtection="1">
      <alignment horizontal="left" vertical="center"/>
    </xf>
    <xf numFmtId="0" fontId="4" fillId="0" borderId="16" xfId="1" applyFont="1" applyBorder="1" applyAlignment="1" applyProtection="1">
      <alignment horizontal="left" vertical="center"/>
    </xf>
    <xf numFmtId="0" fontId="4" fillId="0" borderId="18" xfId="1" applyFont="1" applyBorder="1" applyAlignment="1" applyProtection="1">
      <alignment horizontal="left" vertical="center"/>
    </xf>
    <xf numFmtId="0" fontId="4" fillId="0" borderId="34" xfId="1" applyFont="1" applyBorder="1" applyAlignment="1" applyProtection="1">
      <alignment horizontal="left" vertical="center"/>
    </xf>
    <xf numFmtId="0" fontId="4" fillId="0" borderId="29" xfId="1" applyFont="1" applyBorder="1" applyAlignment="1" applyProtection="1">
      <alignment horizontal="left" vertical="center"/>
    </xf>
    <xf numFmtId="0" fontId="4" fillId="0" borderId="35" xfId="1" applyFont="1" applyBorder="1" applyAlignment="1" applyProtection="1">
      <alignment horizontal="left" vertical="center"/>
    </xf>
    <xf numFmtId="186" fontId="19" fillId="0" borderId="24" xfId="1" applyNumberFormat="1" applyFont="1" applyBorder="1" applyAlignment="1" applyProtection="1">
      <alignment horizontal="right" vertical="center"/>
    </xf>
    <xf numFmtId="184" fontId="19" fillId="0" borderId="25" xfId="1" applyNumberFormat="1" applyFont="1" applyBorder="1" applyAlignment="1" applyProtection="1">
      <alignment horizontal="right" vertical="center"/>
    </xf>
    <xf numFmtId="184" fontId="19" fillId="0" borderId="26" xfId="1" applyNumberFormat="1" applyFont="1" applyBorder="1" applyAlignment="1" applyProtection="1">
      <alignment horizontal="right" vertical="center"/>
    </xf>
    <xf numFmtId="0" fontId="13" fillId="0" borderId="14" xfId="0" applyFont="1" applyBorder="1" applyAlignment="1" applyProtection="1">
      <alignment vertical="top"/>
    </xf>
    <xf numFmtId="0" fontId="17" fillId="0" borderId="13" xfId="0" applyFont="1" applyBorder="1" applyAlignment="1" applyProtection="1">
      <alignment horizontal="left" vertical="center" wrapText="1"/>
    </xf>
    <xf numFmtId="177" fontId="4" fillId="0" borderId="15" xfId="0" applyNumberFormat="1" applyFont="1" applyBorder="1" applyAlignment="1" applyProtection="1">
      <alignment horizontal="center" vertical="center" wrapText="1"/>
    </xf>
    <xf numFmtId="177" fontId="4" fillId="0" borderId="16" xfId="0" applyNumberFormat="1" applyFont="1" applyBorder="1" applyAlignment="1" applyProtection="1">
      <alignment horizontal="center" vertical="center" wrapText="1"/>
    </xf>
    <xf numFmtId="177" fontId="4" fillId="0" borderId="18" xfId="0" applyNumberFormat="1" applyFont="1" applyBorder="1" applyAlignment="1" applyProtection="1">
      <alignment horizontal="center" vertical="center" wrapText="1"/>
    </xf>
    <xf numFmtId="178" fontId="4" fillId="0" borderId="23" xfId="1" applyNumberFormat="1" applyFont="1" applyBorder="1" applyProtection="1">
      <alignment vertical="center"/>
    </xf>
    <xf numFmtId="178" fontId="4" fillId="0" borderId="4" xfId="1" applyNumberFormat="1" applyFont="1" applyBorder="1" applyProtection="1">
      <alignment vertical="center"/>
    </xf>
    <xf numFmtId="178" fontId="4" fillId="0" borderId="18" xfId="1" applyNumberFormat="1" applyFont="1" applyBorder="1" applyProtection="1">
      <alignment vertical="center"/>
    </xf>
    <xf numFmtId="177" fontId="4" fillId="0" borderId="19" xfId="0" applyNumberFormat="1" applyFont="1" applyBorder="1" applyAlignment="1" applyProtection="1">
      <alignment horizontal="center" vertical="center" wrapText="1"/>
    </xf>
    <xf numFmtId="177" fontId="4" fillId="0" borderId="0" xfId="0" applyNumberFormat="1" applyFont="1" applyAlignment="1" applyProtection="1">
      <alignment horizontal="center" vertical="center" wrapText="1"/>
    </xf>
    <xf numFmtId="177" fontId="4" fillId="0" borderId="21" xfId="0" applyNumberFormat="1" applyFont="1" applyBorder="1" applyAlignment="1" applyProtection="1">
      <alignment horizontal="center" vertical="center" wrapText="1"/>
    </xf>
    <xf numFmtId="178" fontId="4" fillId="0" borderId="13" xfId="1" applyNumberFormat="1" applyFont="1" applyBorder="1" applyProtection="1">
      <alignment vertical="center"/>
    </xf>
    <xf numFmtId="178" fontId="4" fillId="0" borderId="35" xfId="1" applyNumberFormat="1" applyFont="1" applyBorder="1" applyProtection="1">
      <alignment vertical="center"/>
    </xf>
    <xf numFmtId="14" fontId="4" fillId="0" borderId="0" xfId="1" applyNumberFormat="1" applyFont="1" applyProtection="1">
      <alignment vertical="center"/>
    </xf>
    <xf numFmtId="178" fontId="4" fillId="0" borderId="11" xfId="1" applyNumberFormat="1" applyFont="1" applyBorder="1" applyProtection="1">
      <alignment vertical="center"/>
    </xf>
    <xf numFmtId="177" fontId="4" fillId="0" borderId="17" xfId="0" applyNumberFormat="1" applyFont="1" applyBorder="1" applyAlignment="1" applyProtection="1">
      <alignment horizontal="center" vertical="center" wrapText="1"/>
    </xf>
    <xf numFmtId="177" fontId="4" fillId="0" borderId="13" xfId="0" applyNumberFormat="1" applyFont="1" applyBorder="1" applyAlignment="1" applyProtection="1">
      <alignment horizontal="center" vertical="center" wrapText="1"/>
    </xf>
    <xf numFmtId="177" fontId="4" fillId="0" borderId="14" xfId="0" applyNumberFormat="1" applyFont="1" applyBorder="1" applyAlignment="1" applyProtection="1">
      <alignment horizontal="center" vertical="center" wrapText="1"/>
    </xf>
    <xf numFmtId="0" fontId="15" fillId="0" borderId="0" xfId="2" applyFont="1" applyAlignment="1" applyProtection="1">
      <alignment vertical="top"/>
    </xf>
    <xf numFmtId="0" fontId="15" fillId="0" borderId="0" xfId="2" applyFont="1" applyProtection="1">
      <alignment vertical="center"/>
    </xf>
    <xf numFmtId="0" fontId="4" fillId="0" borderId="22" xfId="1" applyFont="1" applyBorder="1" applyAlignment="1" applyProtection="1">
      <alignment horizontal="left" vertical="center"/>
    </xf>
    <xf numFmtId="0" fontId="4" fillId="0" borderId="3" xfId="1" applyFont="1" applyBorder="1" applyAlignment="1" applyProtection="1">
      <alignment horizontal="left" vertical="center"/>
    </xf>
    <xf numFmtId="0" fontId="4" fillId="0" borderId="4" xfId="1" applyFont="1" applyBorder="1" applyAlignment="1" applyProtection="1">
      <alignment horizontal="left" vertical="center"/>
    </xf>
    <xf numFmtId="178" fontId="4" fillId="0" borderId="19" xfId="1" applyNumberFormat="1" applyFont="1" applyBorder="1" applyAlignment="1" applyProtection="1">
      <alignment horizontal="left" vertical="center"/>
    </xf>
    <xf numFmtId="178" fontId="4" fillId="0" borderId="0" xfId="1" applyNumberFormat="1" applyFont="1" applyAlignment="1" applyProtection="1">
      <alignment horizontal="left" vertical="center"/>
    </xf>
    <xf numFmtId="178" fontId="4" fillId="0" borderId="21" xfId="1" applyNumberFormat="1" applyFont="1" applyBorder="1" applyAlignment="1" applyProtection="1">
      <alignment horizontal="left" vertical="center"/>
    </xf>
    <xf numFmtId="0" fontId="4" fillId="0" borderId="34" xfId="2" applyFont="1" applyBorder="1" applyAlignment="1" applyProtection="1">
      <alignment horizontal="left" vertical="center"/>
    </xf>
    <xf numFmtId="0" fontId="4" fillId="0" borderId="29" xfId="2" applyFont="1" applyBorder="1" applyAlignment="1" applyProtection="1">
      <alignment horizontal="left" vertical="center"/>
    </xf>
    <xf numFmtId="0" fontId="4" fillId="0" borderId="35" xfId="2" applyFont="1" applyBorder="1" applyAlignment="1" applyProtection="1">
      <alignment horizontal="left" vertical="center"/>
    </xf>
    <xf numFmtId="0" fontId="4" fillId="0" borderId="24" xfId="1" applyFont="1" applyBorder="1" applyAlignment="1" applyProtection="1">
      <alignment horizontal="left" vertical="center"/>
    </xf>
    <xf numFmtId="0" fontId="4" fillId="0" borderId="25" xfId="1" applyFont="1" applyBorder="1" applyAlignment="1" applyProtection="1">
      <alignment horizontal="left" vertical="center"/>
    </xf>
    <xf numFmtId="0" fontId="4" fillId="0" borderId="26" xfId="1" applyFont="1" applyBorder="1" applyAlignment="1" applyProtection="1">
      <alignment horizontal="left" vertical="center"/>
    </xf>
    <xf numFmtId="0" fontId="15" fillId="0" borderId="0" xfId="0" applyFont="1" applyAlignment="1" applyProtection="1">
      <alignment horizontal="left" vertical="center" wrapText="1"/>
    </xf>
    <xf numFmtId="0" fontId="23" fillId="0" borderId="0" xfId="0" applyFont="1" applyProtection="1">
      <alignment vertical="center"/>
    </xf>
    <xf numFmtId="0" fontId="15" fillId="0" borderId="0" xfId="0" applyFont="1" applyAlignment="1" applyProtection="1">
      <alignment vertical="center" wrapText="1"/>
    </xf>
    <xf numFmtId="0" fontId="4" fillId="0" borderId="20" xfId="2" applyFont="1" applyBorder="1" applyProtection="1">
      <alignment vertical="center"/>
    </xf>
    <xf numFmtId="0" fontId="4" fillId="0" borderId="1" xfId="2" applyFont="1" applyBorder="1" applyProtection="1">
      <alignment vertical="center"/>
    </xf>
    <xf numFmtId="0" fontId="4" fillId="0" borderId="2" xfId="2" applyFont="1" applyBorder="1" applyProtection="1">
      <alignment vertical="center"/>
    </xf>
    <xf numFmtId="0" fontId="4" fillId="0" borderId="46" xfId="2" applyFont="1" applyBorder="1" applyAlignment="1" applyProtection="1">
      <alignment horizontal="center" vertical="center"/>
    </xf>
    <xf numFmtId="0" fontId="4" fillId="0" borderId="47" xfId="2" applyFont="1" applyBorder="1" applyAlignment="1" applyProtection="1">
      <alignment horizontal="center" vertical="center"/>
    </xf>
    <xf numFmtId="0" fontId="19" fillId="0" borderId="42" xfId="0" applyFont="1" applyBorder="1" applyAlignment="1" applyProtection="1">
      <alignment horizontal="left" vertical="center"/>
    </xf>
    <xf numFmtId="0" fontId="19" fillId="0" borderId="16" xfId="0" applyFont="1" applyBorder="1" applyAlignment="1" applyProtection="1">
      <alignment horizontal="left" vertical="center"/>
    </xf>
    <xf numFmtId="0" fontId="19" fillId="0" borderId="18" xfId="0" applyFont="1" applyBorder="1" applyAlignment="1" applyProtection="1">
      <alignment horizontal="left" vertical="center"/>
    </xf>
    <xf numFmtId="0" fontId="4" fillId="0" borderId="57" xfId="0" applyFont="1" applyBorder="1" applyAlignment="1" applyProtection="1">
      <alignment horizontal="center" vertical="top"/>
    </xf>
    <xf numFmtId="0" fontId="4" fillId="0" borderId="42" xfId="0" applyFont="1" applyBorder="1" applyAlignment="1" applyProtection="1">
      <alignment vertical="top" wrapText="1"/>
    </xf>
    <xf numFmtId="0" fontId="4" fillId="0" borderId="51" xfId="0" applyFont="1" applyBorder="1" applyAlignment="1" applyProtection="1">
      <alignment vertical="top" wrapText="1"/>
    </xf>
    <xf numFmtId="0" fontId="4" fillId="0" borderId="52" xfId="0" applyFont="1" applyBorder="1" applyAlignment="1" applyProtection="1">
      <alignment horizontal="center" vertical="center"/>
    </xf>
    <xf numFmtId="0" fontId="4" fillId="0" borderId="30" xfId="0" applyFont="1" applyBorder="1" applyAlignment="1" applyProtection="1">
      <alignment vertical="center" wrapText="1"/>
    </xf>
    <xf numFmtId="0" fontId="4" fillId="0" borderId="3" xfId="0" applyFont="1" applyBorder="1" applyAlignment="1" applyProtection="1">
      <alignment vertical="center" wrapText="1"/>
    </xf>
    <xf numFmtId="0" fontId="4" fillId="0" borderId="4" xfId="0" applyFont="1" applyBorder="1" applyAlignment="1" applyProtection="1">
      <alignment vertical="center" wrapText="1"/>
    </xf>
    <xf numFmtId="183" fontId="4" fillId="0" borderId="0" xfId="2" applyNumberFormat="1" applyFont="1" applyProtection="1">
      <alignment vertical="center"/>
    </xf>
    <xf numFmtId="0" fontId="4" fillId="0" borderId="58" xfId="0" applyFont="1" applyBorder="1" applyAlignment="1" applyProtection="1">
      <alignment horizontal="center" vertical="top"/>
    </xf>
    <xf numFmtId="0" fontId="4" fillId="0" borderId="49" xfId="0" applyFont="1" applyBorder="1" applyAlignment="1" applyProtection="1">
      <alignment vertical="top" wrapText="1"/>
    </xf>
    <xf numFmtId="0" fontId="4" fillId="0" borderId="50" xfId="0" applyFont="1" applyBorder="1" applyAlignment="1" applyProtection="1">
      <alignment vertical="top" wrapText="1"/>
    </xf>
    <xf numFmtId="0" fontId="4" fillId="0" borderId="45" xfId="0" applyFont="1" applyBorder="1" applyAlignment="1" applyProtection="1">
      <alignment horizontal="center" vertical="center"/>
    </xf>
    <xf numFmtId="0" fontId="4" fillId="0" borderId="5" xfId="0" applyFont="1" applyBorder="1" applyAlignment="1" applyProtection="1">
      <alignment vertical="center" wrapText="1"/>
    </xf>
    <xf numFmtId="0" fontId="4" fillId="0" borderId="6" xfId="0" applyFont="1" applyBorder="1" applyAlignment="1" applyProtection="1">
      <alignment vertical="center" wrapText="1"/>
    </xf>
    <xf numFmtId="0" fontId="4" fillId="0" borderId="7" xfId="0" applyFont="1" applyBorder="1" applyAlignment="1" applyProtection="1">
      <alignment vertical="center" wrapText="1"/>
    </xf>
    <xf numFmtId="0" fontId="4" fillId="0" borderId="40" xfId="0" applyFont="1" applyBorder="1" applyAlignment="1" applyProtection="1">
      <alignment vertical="top" wrapText="1"/>
    </xf>
    <xf numFmtId="0" fontId="4" fillId="0" borderId="38" xfId="0" applyFont="1" applyBorder="1" applyAlignment="1" applyProtection="1">
      <alignment vertical="top" wrapText="1"/>
    </xf>
    <xf numFmtId="0" fontId="4" fillId="0" borderId="58" xfId="2" applyFont="1" applyBorder="1" applyAlignment="1" applyProtection="1">
      <alignment horizontal="center" vertical="top"/>
    </xf>
    <xf numFmtId="0" fontId="4" fillId="0" borderId="48" xfId="0" applyFont="1" applyBorder="1" applyAlignment="1" applyProtection="1">
      <alignment vertical="top" wrapText="1"/>
    </xf>
    <xf numFmtId="0" fontId="4" fillId="0" borderId="41" xfId="0" applyFont="1" applyBorder="1" applyAlignment="1" applyProtection="1">
      <alignment vertical="top" wrapText="1"/>
    </xf>
    <xf numFmtId="0" fontId="4" fillId="0" borderId="21" xfId="1" applyFont="1" applyBorder="1" applyProtection="1">
      <alignment vertical="center"/>
    </xf>
    <xf numFmtId="0" fontId="4" fillId="0" borderId="59" xfId="2" applyFont="1" applyBorder="1" applyAlignment="1" applyProtection="1">
      <alignment horizontal="center" vertical="top"/>
    </xf>
    <xf numFmtId="0" fontId="4" fillId="0" borderId="55" xfId="0" applyFont="1" applyBorder="1" applyAlignment="1" applyProtection="1">
      <alignment vertical="top" wrapText="1"/>
    </xf>
    <xf numFmtId="0" fontId="4" fillId="0" borderId="53" xfId="0" applyFont="1" applyBorder="1" applyAlignment="1" applyProtection="1">
      <alignment vertical="top" wrapText="1"/>
    </xf>
    <xf numFmtId="0" fontId="4" fillId="0" borderId="54" xfId="0" applyFont="1" applyBorder="1" applyAlignment="1" applyProtection="1">
      <alignment horizontal="center" vertical="center"/>
    </xf>
    <xf numFmtId="0" fontId="4" fillId="0" borderId="8" xfId="0" applyFont="1" applyBorder="1" applyAlignment="1" applyProtection="1">
      <alignment vertical="center" wrapText="1"/>
    </xf>
    <xf numFmtId="0" fontId="4" fillId="0" borderId="9" xfId="0" applyFont="1" applyBorder="1" applyAlignment="1" applyProtection="1">
      <alignment vertical="center" wrapText="1"/>
    </xf>
    <xf numFmtId="0" fontId="4" fillId="0" borderId="11" xfId="0" applyFont="1" applyBorder="1" applyAlignment="1" applyProtection="1">
      <alignment vertical="center" wrapText="1"/>
    </xf>
    <xf numFmtId="0" fontId="19" fillId="0" borderId="43" xfId="0" applyFont="1" applyBorder="1" applyAlignment="1" applyProtection="1">
      <alignment horizontal="left" vertical="center"/>
    </xf>
    <xf numFmtId="0" fontId="19" fillId="0" borderId="1" xfId="0" applyFont="1" applyBorder="1" applyAlignment="1" applyProtection="1">
      <alignment horizontal="left" vertical="center"/>
    </xf>
    <xf numFmtId="0" fontId="19" fillId="0" borderId="2" xfId="0" applyFont="1" applyBorder="1" applyAlignment="1" applyProtection="1">
      <alignment horizontal="left" vertical="center"/>
    </xf>
    <xf numFmtId="0" fontId="4" fillId="0" borderId="46" xfId="0" applyFont="1" applyBorder="1" applyAlignment="1" applyProtection="1">
      <alignment horizontal="center" vertical="top" wrapText="1"/>
    </xf>
    <xf numFmtId="0" fontId="4" fillId="0" borderId="16" xfId="0" applyFont="1" applyBorder="1" applyAlignment="1" applyProtection="1">
      <alignment vertical="top" wrapText="1"/>
    </xf>
    <xf numFmtId="0" fontId="4" fillId="0" borderId="60" xfId="0" applyFont="1" applyBorder="1" applyAlignment="1" applyProtection="1">
      <alignment horizontal="center" vertical="top" wrapText="1"/>
    </xf>
    <xf numFmtId="0" fontId="4" fillId="0" borderId="0" xfId="0" applyFont="1" applyAlignment="1" applyProtection="1">
      <alignment vertical="top" wrapText="1"/>
    </xf>
    <xf numFmtId="0" fontId="4" fillId="0" borderId="62" xfId="0" applyFont="1" applyBorder="1" applyAlignment="1" applyProtection="1">
      <alignment horizontal="center" vertical="top" wrapText="1"/>
    </xf>
    <xf numFmtId="0" fontId="4" fillId="0" borderId="23" xfId="0" applyFont="1" applyBorder="1" applyAlignment="1" applyProtection="1">
      <alignment vertical="top" wrapText="1"/>
    </xf>
    <xf numFmtId="0" fontId="4" fillId="0" borderId="58" xfId="2" applyFont="1" applyBorder="1" applyAlignment="1" applyProtection="1">
      <alignment horizontal="center" vertical="top" wrapText="1"/>
    </xf>
    <xf numFmtId="0" fontId="4" fillId="0" borderId="6" xfId="2" applyFont="1" applyBorder="1" applyAlignment="1" applyProtection="1">
      <alignment vertical="top" wrapText="1"/>
    </xf>
    <xf numFmtId="0" fontId="4" fillId="0" borderId="31" xfId="2" applyFont="1" applyBorder="1" applyAlignment="1" applyProtection="1">
      <alignment vertical="top" wrapText="1"/>
    </xf>
    <xf numFmtId="0" fontId="4" fillId="0" borderId="61" xfId="2" applyFont="1" applyBorder="1" applyAlignment="1" applyProtection="1">
      <alignment horizontal="center" vertical="top" wrapText="1"/>
    </xf>
    <xf numFmtId="0" fontId="4" fillId="0" borderId="29" xfId="2" applyFont="1" applyBorder="1" applyAlignment="1" applyProtection="1">
      <alignment vertical="top" wrapText="1"/>
    </xf>
    <xf numFmtId="0" fontId="4" fillId="0" borderId="41" xfId="2" applyFont="1" applyBorder="1" applyAlignment="1" applyProtection="1">
      <alignment vertical="top" wrapText="1"/>
    </xf>
    <xf numFmtId="0" fontId="4" fillId="0" borderId="60" xfId="2" applyFont="1" applyBorder="1" applyAlignment="1" applyProtection="1">
      <alignment horizontal="center" vertical="top" wrapText="1"/>
    </xf>
    <xf numFmtId="0" fontId="4" fillId="0" borderId="0" xfId="2" applyFont="1" applyAlignment="1" applyProtection="1">
      <alignment vertical="top" wrapText="1"/>
    </xf>
    <xf numFmtId="0" fontId="4" fillId="0" borderId="50" xfId="2" applyFont="1" applyBorder="1" applyAlignment="1" applyProtection="1">
      <alignment vertical="top" wrapText="1"/>
    </xf>
    <xf numFmtId="0" fontId="4" fillId="0" borderId="62" xfId="2" applyFont="1" applyBorder="1" applyAlignment="1" applyProtection="1">
      <alignment horizontal="center" vertical="top" wrapText="1"/>
    </xf>
    <xf numFmtId="0" fontId="4" fillId="0" borderId="23" xfId="2" applyFont="1" applyBorder="1" applyAlignment="1" applyProtection="1">
      <alignment vertical="top" wrapText="1"/>
    </xf>
    <xf numFmtId="0" fontId="4" fillId="0" borderId="38" xfId="2" applyFont="1" applyBorder="1" applyAlignment="1" applyProtection="1">
      <alignment vertical="top" wrapText="1"/>
    </xf>
    <xf numFmtId="0" fontId="4" fillId="0" borderId="33" xfId="2" applyFont="1" applyBorder="1" applyProtection="1">
      <alignment vertical="center"/>
    </xf>
    <xf numFmtId="0" fontId="4" fillId="0" borderId="59" xfId="2" applyFont="1" applyBorder="1" applyAlignment="1" applyProtection="1">
      <alignment horizontal="center" vertical="top" wrapText="1"/>
    </xf>
    <xf numFmtId="0" fontId="4" fillId="0" borderId="9" xfId="2" applyFont="1" applyBorder="1" applyAlignment="1" applyProtection="1">
      <alignment vertical="top" wrapText="1"/>
    </xf>
    <xf numFmtId="0" fontId="4" fillId="0" borderId="10" xfId="2" applyFont="1" applyBorder="1" applyAlignment="1" applyProtection="1">
      <alignment vertical="top" wrapText="1"/>
    </xf>
    <xf numFmtId="0" fontId="4" fillId="0" borderId="14" xfId="2" applyFont="1" applyBorder="1" applyProtection="1">
      <alignment vertical="center"/>
    </xf>
    <xf numFmtId="0" fontId="14" fillId="0" borderId="16" xfId="0" applyFont="1" applyBorder="1" applyProtection="1">
      <alignment vertical="center"/>
    </xf>
    <xf numFmtId="0" fontId="4" fillId="0" borderId="16" xfId="2" applyFont="1" applyBorder="1" applyProtection="1">
      <alignment vertical="center"/>
    </xf>
    <xf numFmtId="0" fontId="4" fillId="0" borderId="18" xfId="2" applyFont="1" applyBorder="1" applyProtection="1">
      <alignment vertical="center"/>
    </xf>
    <xf numFmtId="0" fontId="19" fillId="0" borderId="0" xfId="0" applyFont="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wrapText="1"/>
    </xf>
    <xf numFmtId="0" fontId="23" fillId="0" borderId="0" xfId="0" applyFont="1" applyAlignment="1" applyProtection="1">
      <alignment horizontal="left" vertical="center"/>
    </xf>
    <xf numFmtId="0" fontId="18" fillId="0" borderId="13" xfId="0" applyFont="1" applyBorder="1" applyAlignment="1" applyProtection="1">
      <alignment horizontal="left" vertical="center" wrapText="1"/>
    </xf>
    <xf numFmtId="0" fontId="4" fillId="0" borderId="44" xfId="2" applyFont="1" applyBorder="1" applyProtection="1">
      <alignment vertical="center"/>
    </xf>
    <xf numFmtId="0" fontId="19" fillId="0" borderId="43" xfId="0" applyFont="1" applyBorder="1" applyProtection="1">
      <alignment vertical="center"/>
    </xf>
    <xf numFmtId="0" fontId="19" fillId="0" borderId="1" xfId="0" applyFont="1" applyBorder="1" applyProtection="1">
      <alignment vertical="center"/>
    </xf>
    <xf numFmtId="0" fontId="19" fillId="0" borderId="44" xfId="0" applyFont="1" applyBorder="1" applyProtection="1">
      <alignment vertical="center"/>
    </xf>
    <xf numFmtId="0" fontId="4" fillId="0" borderId="55" xfId="2" applyFont="1" applyBorder="1" applyAlignment="1" applyProtection="1">
      <alignment horizontal="left" vertical="center"/>
    </xf>
    <xf numFmtId="0" fontId="4" fillId="0" borderId="13" xfId="2" applyFont="1" applyBorder="1" applyAlignment="1" applyProtection="1">
      <alignment horizontal="left" vertical="center"/>
    </xf>
    <xf numFmtId="0" fontId="4" fillId="0" borderId="20" xfId="2" applyFont="1" applyBorder="1" applyAlignment="1" applyProtection="1">
      <alignment horizontal="left" vertical="center"/>
    </xf>
    <xf numFmtId="0" fontId="4" fillId="0" borderId="44" xfId="2" applyFont="1" applyBorder="1" applyAlignment="1" applyProtection="1">
      <alignment horizontal="left" vertical="center"/>
    </xf>
    <xf numFmtId="0" fontId="4" fillId="0" borderId="55" xfId="2" applyFont="1" applyBorder="1" applyAlignment="1" applyProtection="1">
      <alignment horizontal="left" vertical="center" wrapText="1"/>
    </xf>
    <xf numFmtId="0" fontId="4" fillId="0" borderId="13" xfId="2" applyFont="1" applyBorder="1" applyAlignment="1" applyProtection="1">
      <alignment horizontal="left" vertical="center" wrapText="1"/>
    </xf>
    <xf numFmtId="0" fontId="4" fillId="0" borderId="14" xfId="2" applyFont="1" applyBorder="1" applyAlignment="1" applyProtection="1">
      <alignment horizontal="left" vertical="center" wrapText="1"/>
    </xf>
    <xf numFmtId="0" fontId="4" fillId="0" borderId="30" xfId="0" applyFont="1" applyBorder="1" applyProtection="1">
      <alignment vertical="center"/>
    </xf>
    <xf numFmtId="0" fontId="4" fillId="0" borderId="3" xfId="0" applyFont="1" applyBorder="1" applyProtection="1">
      <alignment vertical="center"/>
    </xf>
    <xf numFmtId="0" fontId="4" fillId="0" borderId="39" xfId="0" applyFont="1" applyBorder="1" applyProtection="1">
      <alignment vertical="center"/>
    </xf>
    <xf numFmtId="0" fontId="4" fillId="0" borderId="42" xfId="2" applyFont="1" applyBorder="1" applyAlignment="1" applyProtection="1">
      <alignment horizontal="left" vertical="center"/>
    </xf>
    <xf numFmtId="0" fontId="4" fillId="0" borderId="16" xfId="2" applyFont="1" applyBorder="1" applyAlignment="1" applyProtection="1">
      <alignment horizontal="left" vertical="center"/>
    </xf>
    <xf numFmtId="0" fontId="4" fillId="0" borderId="5" xfId="2" applyFont="1" applyBorder="1" applyProtection="1">
      <alignment vertical="center"/>
    </xf>
    <xf numFmtId="0" fontId="4" fillId="0" borderId="31" xfId="2" applyFont="1" applyBorder="1" applyProtection="1">
      <alignment vertical="center"/>
    </xf>
    <xf numFmtId="0" fontId="4" fillId="0" borderId="49" xfId="2" applyFont="1" applyBorder="1" applyAlignment="1" applyProtection="1">
      <alignment horizontal="left" vertical="center"/>
    </xf>
    <xf numFmtId="0" fontId="4" fillId="0" borderId="0" xfId="2" applyFont="1" applyAlignment="1" applyProtection="1">
      <alignment horizontal="left" vertical="center"/>
    </xf>
    <xf numFmtId="0" fontId="4" fillId="0" borderId="40" xfId="2" applyFont="1" applyBorder="1" applyAlignment="1" applyProtection="1">
      <alignment horizontal="left" vertical="center"/>
    </xf>
    <xf numFmtId="0" fontId="4" fillId="0" borderId="23" xfId="2" applyFont="1" applyBorder="1" applyAlignment="1" applyProtection="1">
      <alignment horizontal="left" vertical="center"/>
    </xf>
    <xf numFmtId="0" fontId="4" fillId="0" borderId="5" xfId="2" applyFont="1" applyBorder="1" applyAlignment="1" applyProtection="1">
      <alignment horizontal="left" vertical="center"/>
    </xf>
    <xf numFmtId="0" fontId="4" fillId="0" borderId="6" xfId="2" applyFont="1" applyBorder="1" applyAlignment="1" applyProtection="1">
      <alignment horizontal="left" vertical="center"/>
    </xf>
    <xf numFmtId="0" fontId="4" fillId="0" borderId="7" xfId="2" applyFont="1" applyBorder="1" applyAlignment="1" applyProtection="1">
      <alignment horizontal="left" vertical="center"/>
    </xf>
    <xf numFmtId="0" fontId="4" fillId="0" borderId="48" xfId="2" applyFont="1" applyBorder="1" applyAlignment="1" applyProtection="1">
      <alignment horizontal="left" vertical="center"/>
    </xf>
    <xf numFmtId="0" fontId="4" fillId="0" borderId="21" xfId="2" applyFont="1" applyBorder="1" applyAlignment="1" applyProtection="1">
      <alignment horizontal="left" vertical="center"/>
    </xf>
    <xf numFmtId="0" fontId="4" fillId="0" borderId="63" xfId="2" applyFont="1" applyBorder="1" applyAlignment="1" applyProtection="1">
      <alignment horizontal="center" vertical="top" wrapText="1"/>
    </xf>
    <xf numFmtId="0" fontId="4" fillId="0" borderId="13" xfId="2" applyFont="1" applyBorder="1" applyAlignment="1" applyProtection="1">
      <alignment vertical="top" wrapText="1"/>
    </xf>
    <xf numFmtId="0" fontId="4" fillId="0" borderId="53" xfId="2" applyFont="1" applyBorder="1" applyAlignment="1" applyProtection="1">
      <alignment vertical="top" wrapText="1"/>
    </xf>
    <xf numFmtId="0" fontId="4" fillId="0" borderId="8" xfId="2" applyFont="1" applyBorder="1" applyProtection="1">
      <alignment vertical="center"/>
    </xf>
    <xf numFmtId="0" fontId="4" fillId="0" borderId="9" xfId="2" applyFont="1" applyBorder="1" applyProtection="1">
      <alignment vertical="center"/>
    </xf>
    <xf numFmtId="0" fontId="4" fillId="0" borderId="10" xfId="2" applyFont="1" applyBorder="1" applyProtection="1">
      <alignment vertical="center"/>
    </xf>
    <xf numFmtId="0" fontId="4" fillId="0" borderId="14" xfId="2" applyFont="1" applyBorder="1" applyAlignment="1" applyProtection="1">
      <alignment horizontal="left" vertical="center"/>
    </xf>
    <xf numFmtId="0" fontId="23" fillId="0" borderId="13" xfId="0" applyFont="1" applyBorder="1" applyAlignment="1" applyProtection="1">
      <alignment horizontal="left" vertical="center"/>
    </xf>
    <xf numFmtId="0" fontId="4" fillId="0" borderId="1" xfId="2" applyFont="1" applyBorder="1" applyAlignment="1" applyProtection="1">
      <alignment horizontal="left" vertical="center"/>
    </xf>
    <xf numFmtId="0" fontId="4" fillId="0" borderId="43" xfId="2" applyFont="1" applyBorder="1" applyAlignment="1" applyProtection="1">
      <alignment horizontal="left" vertical="center"/>
    </xf>
    <xf numFmtId="0" fontId="4" fillId="0" borderId="2" xfId="2" applyFont="1" applyBorder="1" applyAlignment="1" applyProtection="1">
      <alignment horizontal="left" vertical="center"/>
    </xf>
    <xf numFmtId="0" fontId="4" fillId="0" borderId="53" xfId="2" applyFont="1" applyBorder="1" applyAlignment="1" applyProtection="1">
      <alignment horizontal="left" vertical="center"/>
    </xf>
    <xf numFmtId="0" fontId="4" fillId="0" borderId="57" xfId="2" applyFont="1" applyBorder="1" applyAlignment="1" applyProtection="1">
      <alignment horizontal="center" vertical="top" wrapText="1"/>
    </xf>
    <xf numFmtId="0" fontId="4" fillId="0" borderId="3" xfId="2" applyFont="1" applyBorder="1" applyAlignment="1" applyProtection="1">
      <alignment vertical="top" wrapText="1"/>
    </xf>
    <xf numFmtId="0" fontId="4" fillId="0" borderId="39" xfId="2" applyFont="1" applyBorder="1" applyAlignment="1" applyProtection="1">
      <alignment vertical="top" wrapText="1"/>
    </xf>
    <xf numFmtId="0" fontId="4" fillId="0" borderId="30" xfId="2" applyFont="1" applyBorder="1" applyProtection="1">
      <alignment vertical="center"/>
    </xf>
    <xf numFmtId="0" fontId="4" fillId="0" borderId="39" xfId="2" applyFont="1" applyBorder="1" applyProtection="1">
      <alignment vertical="center"/>
    </xf>
    <xf numFmtId="0" fontId="4" fillId="0" borderId="30" xfId="2" applyFont="1" applyBorder="1" applyAlignment="1" applyProtection="1">
      <alignment horizontal="left" vertical="center"/>
    </xf>
    <xf numFmtId="0" fontId="4" fillId="0" borderId="3" xfId="2" applyFont="1" applyBorder="1" applyAlignment="1" applyProtection="1">
      <alignment horizontal="left" vertical="center"/>
    </xf>
    <xf numFmtId="0" fontId="4" fillId="0" borderId="56" xfId="2" applyFont="1" applyBorder="1" applyAlignment="1" applyProtection="1">
      <alignment horizontal="left" vertical="center"/>
    </xf>
    <xf numFmtId="0" fontId="4" fillId="0" borderId="5" xfId="2" applyFont="1" applyBorder="1" applyAlignment="1" applyProtection="1">
      <alignment vertical="center" wrapText="1"/>
    </xf>
    <xf numFmtId="0" fontId="4" fillId="0" borderId="6" xfId="2" applyFont="1" applyBorder="1" applyAlignment="1" applyProtection="1">
      <alignment vertical="center" wrapText="1"/>
    </xf>
    <xf numFmtId="0" fontId="4" fillId="0" borderId="31" xfId="2" applyFont="1" applyBorder="1" applyAlignment="1" applyProtection="1">
      <alignment vertical="center" wrapText="1"/>
    </xf>
    <xf numFmtId="0" fontId="4" fillId="0" borderId="5" xfId="2" applyFont="1" applyBorder="1" applyAlignment="1" applyProtection="1">
      <alignment horizontal="left" vertical="center" wrapText="1"/>
    </xf>
    <xf numFmtId="0" fontId="4" fillId="0" borderId="6" xfId="2" applyFont="1" applyBorder="1" applyAlignment="1" applyProtection="1">
      <alignment horizontal="left" vertical="center" wrapText="1"/>
    </xf>
    <xf numFmtId="0" fontId="4" fillId="0" borderId="7" xfId="2" applyFont="1" applyBorder="1" applyAlignment="1" applyProtection="1">
      <alignment horizontal="left" vertical="center" wrapText="1"/>
    </xf>
    <xf numFmtId="0" fontId="4" fillId="0" borderId="8" xfId="2" applyFont="1" applyBorder="1" applyAlignment="1" applyProtection="1">
      <alignment horizontal="left" vertical="center"/>
    </xf>
    <xf numFmtId="0" fontId="4" fillId="0" borderId="9" xfId="2" applyFont="1" applyBorder="1" applyAlignment="1" applyProtection="1">
      <alignment horizontal="left" vertical="center"/>
    </xf>
    <xf numFmtId="0" fontId="4" fillId="0" borderId="11" xfId="2" applyFont="1" applyBorder="1" applyAlignment="1" applyProtection="1">
      <alignment horizontal="left" vertical="center"/>
    </xf>
    <xf numFmtId="0" fontId="4" fillId="0" borderId="20" xfId="2" applyFont="1" applyBorder="1" applyAlignment="1" applyProtection="1">
      <alignment horizontal="center" vertical="center"/>
    </xf>
    <xf numFmtId="0" fontId="4" fillId="0" borderId="44" xfId="2" applyFont="1" applyBorder="1" applyAlignment="1" applyProtection="1">
      <alignment horizontal="center" vertical="center"/>
    </xf>
    <xf numFmtId="0" fontId="4" fillId="0" borderId="1" xfId="2" applyFont="1" applyBorder="1" applyAlignment="1" applyProtection="1">
      <alignment horizontal="center" vertical="center"/>
    </xf>
    <xf numFmtId="0" fontId="4" fillId="0" borderId="2" xfId="2" applyFont="1" applyBorder="1" applyAlignment="1" applyProtection="1">
      <alignment horizontal="center" vertical="center"/>
    </xf>
    <xf numFmtId="0" fontId="4" fillId="0" borderId="46" xfId="2" applyFont="1" applyBorder="1" applyAlignment="1" applyProtection="1">
      <alignment horizontal="center" vertical="top"/>
    </xf>
    <xf numFmtId="0" fontId="4" fillId="0" borderId="16" xfId="2" applyFont="1" applyBorder="1" applyAlignment="1" applyProtection="1">
      <alignment vertical="top" wrapText="1"/>
    </xf>
    <xf numFmtId="0" fontId="4" fillId="0" borderId="51" xfId="2" applyFont="1" applyBorder="1" applyAlignment="1" applyProtection="1">
      <alignment vertical="top" wrapText="1"/>
    </xf>
    <xf numFmtId="0" fontId="4" fillId="0" borderId="60" xfId="2" applyFont="1" applyBorder="1" applyAlignment="1" applyProtection="1">
      <alignment horizontal="center" vertical="top"/>
    </xf>
    <xf numFmtId="0" fontId="4" fillId="0" borderId="62" xfId="2" applyFont="1" applyBorder="1" applyAlignment="1" applyProtection="1">
      <alignment horizontal="center" vertical="top"/>
    </xf>
    <xf numFmtId="0" fontId="4" fillId="0" borderId="59" xfId="2" applyFont="1" applyBorder="1" applyAlignment="1" applyProtection="1">
      <alignment horizontal="center" vertical="top"/>
    </xf>
    <xf numFmtId="0" fontId="18" fillId="0" borderId="16" xfId="0" applyFont="1" applyBorder="1" applyAlignment="1" applyProtection="1">
      <alignment horizontal="left" vertical="center" wrapText="1"/>
    </xf>
    <xf numFmtId="0" fontId="7" fillId="0" borderId="0" xfId="1" applyNumberFormat="1" applyFont="1" applyAlignment="1" applyProtection="1">
      <alignment horizontal="right" vertical="top"/>
    </xf>
    <xf numFmtId="0" fontId="4" fillId="0" borderId="0" xfId="6" applyNumberFormat="1" applyFont="1" applyProtection="1">
      <alignment vertical="center"/>
    </xf>
    <xf numFmtId="0" fontId="4" fillId="0" borderId="0" xfId="1" applyNumberFormat="1" applyFont="1" applyProtection="1">
      <alignment vertical="center"/>
    </xf>
    <xf numFmtId="0" fontId="4"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2000000}"/>
    <cellStyle name="桁区切り 2 2" xfId="13" xr:uid="{00000000-0005-0000-0000-000003000000}"/>
    <cellStyle name="桁区切り 3" xfId="7" xr:uid="{00000000-0005-0000-0000-000004000000}"/>
    <cellStyle name="桁区切り 4" xfId="16" xr:uid="{00000000-0005-0000-0000-000005000000}"/>
    <cellStyle name="桁区切り 5" xfId="17" xr:uid="{00000000-0005-0000-0000-000006000000}"/>
    <cellStyle name="通貨 2" xfId="9" xr:uid="{00000000-0005-0000-0000-000007000000}"/>
    <cellStyle name="標準" xfId="0" builtinId="0"/>
    <cellStyle name="標準 2" xfId="10" xr:uid="{00000000-0005-0000-0000-000009000000}"/>
    <cellStyle name="標準 3 3" xfId="3" xr:uid="{00000000-0005-0000-0000-00000A000000}"/>
    <cellStyle name="標準 4" xfId="8" xr:uid="{00000000-0005-0000-0000-00000B000000}"/>
    <cellStyle name="標準 5" xfId="2" xr:uid="{00000000-0005-0000-0000-00000C000000}"/>
    <cellStyle name="標準 5 2" xfId="1" xr:uid="{00000000-0005-0000-0000-00000D000000}"/>
    <cellStyle name="標準 5 2 2" xfId="6" xr:uid="{00000000-0005-0000-0000-00000E000000}"/>
    <cellStyle name="標準 5 2 2 2" xfId="12" xr:uid="{00000000-0005-0000-0000-00000F000000}"/>
    <cellStyle name="標準 5 2 2 3" xfId="11" xr:uid="{00000000-0005-0000-0000-000010000000}"/>
    <cellStyle name="標準 8" xfId="14" xr:uid="{00000000-0005-0000-0000-000011000000}"/>
    <cellStyle name="標準 9" xfId="5" xr:uid="{00000000-0005-0000-0000-000012000000}"/>
  </cellStyles>
  <dxfs count="317">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FFCCFF"/>
      <color rgb="FF000000"/>
      <color rgb="FFA6A6A6"/>
      <color rgb="FFFFE1FF"/>
      <color rgb="FFE2EFDA"/>
      <color rgb="FFFF0000"/>
      <color rgb="FFEEAAFC"/>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outlinePr summaryBelow="0"/>
    <pageSetUpPr fitToPage="1"/>
  </sheetPr>
  <dimension ref="A1:AA418"/>
  <sheetViews>
    <sheetView showGridLines="0" tabSelected="1" topLeftCell="B1" zoomScaleNormal="100" workbookViewId="0">
      <selection activeCell="B1" sqref="B1"/>
    </sheetView>
  </sheetViews>
  <sheetFormatPr defaultColWidth="9" defaultRowHeight="13.5" x14ac:dyDescent="0.15"/>
  <cols>
    <col min="1" max="1" width="9" style="351" hidden="1" customWidth="1"/>
    <col min="2" max="3" width="1.625" style="113" customWidth="1"/>
    <col min="4" max="5" width="5.625" style="113" customWidth="1"/>
    <col min="6" max="6" width="9.5" style="113" customWidth="1"/>
    <col min="7" max="7" width="6.375" style="113" customWidth="1"/>
    <col min="8" max="8" width="5.625" style="113" customWidth="1"/>
    <col min="9" max="9" width="1.625" style="113" customWidth="1"/>
    <col min="10" max="10" width="7.625" style="113" customWidth="1"/>
    <col min="11" max="14" width="5.625" style="113" customWidth="1"/>
    <col min="15" max="15" width="7.625" style="113" customWidth="1"/>
    <col min="16" max="16" width="8.625" style="113" customWidth="1"/>
    <col min="17" max="19" width="7.625" style="113" customWidth="1"/>
    <col min="20" max="20" width="17.625" style="113" customWidth="1"/>
    <col min="21" max="22" width="7.625" style="113" customWidth="1"/>
    <col min="23" max="23" width="6.625" style="113" customWidth="1"/>
    <col min="24" max="24" width="5.5" style="113" customWidth="1"/>
    <col min="25" max="25" width="2.25" style="113" customWidth="1"/>
    <col min="26" max="26" width="2.625" style="113" customWidth="1"/>
    <col min="27" max="27" width="3.625" style="113" customWidth="1"/>
    <col min="28" max="16384" width="9" style="113"/>
  </cols>
  <sheetData>
    <row r="1" spans="1:27" ht="30" customHeight="1" x14ac:dyDescent="0.15">
      <c r="A1" s="474" t="s">
        <v>287</v>
      </c>
      <c r="B1" s="111"/>
      <c r="C1" s="112" t="s">
        <v>290</v>
      </c>
      <c r="D1" s="112"/>
      <c r="U1" s="114"/>
      <c r="V1" s="114"/>
      <c r="W1" s="473" t="s">
        <v>345</v>
      </c>
      <c r="X1" s="115"/>
      <c r="Y1" s="115"/>
      <c r="Z1" s="115"/>
      <c r="AA1" s="116"/>
    </row>
    <row r="2" spans="1:27" ht="15" hidden="1" customHeight="1" x14ac:dyDescent="0.15">
      <c r="A2" s="474" t="s">
        <v>15</v>
      </c>
      <c r="B2" s="111"/>
      <c r="C2" s="117"/>
      <c r="D2" s="117"/>
      <c r="E2" s="117"/>
      <c r="F2" s="117"/>
      <c r="G2" s="117"/>
      <c r="H2" s="117"/>
      <c r="AA2" s="116"/>
    </row>
    <row r="3" spans="1:27" ht="30" customHeight="1" x14ac:dyDescent="0.15">
      <c r="A3" s="475" t="s">
        <v>346</v>
      </c>
      <c r="B3" s="118"/>
      <c r="C3" s="113" t="s">
        <v>291</v>
      </c>
      <c r="AA3" s="116"/>
    </row>
    <row r="4" spans="1:27" ht="5.25" customHeight="1" x14ac:dyDescent="0.15">
      <c r="A4" s="118"/>
      <c r="B4" s="118"/>
      <c r="C4" s="119"/>
      <c r="D4" s="120"/>
      <c r="E4" s="120"/>
      <c r="F4" s="120"/>
      <c r="G4" s="120"/>
      <c r="H4" s="120"/>
      <c r="I4" s="120"/>
      <c r="J4" s="120"/>
      <c r="K4" s="120"/>
      <c r="L4" s="120"/>
      <c r="M4" s="120"/>
      <c r="N4" s="120"/>
      <c r="O4" s="120"/>
      <c r="P4" s="120"/>
      <c r="Q4" s="120"/>
      <c r="R4" s="120"/>
      <c r="S4" s="120"/>
      <c r="T4" s="120"/>
      <c r="U4" s="120"/>
      <c r="V4" s="120"/>
      <c r="W4" s="120"/>
      <c r="X4" s="120"/>
      <c r="Y4" s="120"/>
      <c r="Z4" s="121"/>
    </row>
    <row r="5" spans="1:27" ht="15" customHeight="1" x14ac:dyDescent="0.15">
      <c r="A5" s="118"/>
      <c r="B5" s="122"/>
      <c r="C5" s="123" t="s">
        <v>109</v>
      </c>
      <c r="D5" s="124"/>
      <c r="E5" s="124"/>
      <c r="F5" s="124"/>
      <c r="G5" s="124"/>
      <c r="H5" s="124"/>
      <c r="I5" s="124"/>
      <c r="J5" s="124"/>
      <c r="K5" s="124"/>
      <c r="L5" s="124"/>
      <c r="M5" s="124"/>
      <c r="N5" s="124"/>
      <c r="O5" s="124"/>
      <c r="P5" s="124"/>
      <c r="Q5" s="124"/>
      <c r="R5" s="124"/>
      <c r="S5" s="124"/>
      <c r="T5" s="124"/>
      <c r="U5" s="124"/>
      <c r="V5" s="124"/>
      <c r="W5" s="124"/>
      <c r="X5" s="124"/>
      <c r="Y5" s="124"/>
      <c r="Z5" s="125"/>
    </row>
    <row r="6" spans="1:27" ht="15" customHeight="1" x14ac:dyDescent="0.15">
      <c r="A6" s="118"/>
      <c r="B6" s="118"/>
      <c r="C6" s="123" t="s">
        <v>12</v>
      </c>
      <c r="D6" s="124"/>
      <c r="E6" s="124"/>
      <c r="F6" s="124"/>
      <c r="G6" s="124"/>
      <c r="H6" s="124"/>
      <c r="I6" s="124"/>
      <c r="J6" s="124"/>
      <c r="K6" s="124"/>
      <c r="L6" s="124"/>
      <c r="M6" s="124"/>
      <c r="N6" s="124"/>
      <c r="O6" s="124"/>
      <c r="P6" s="124"/>
      <c r="Q6" s="124"/>
      <c r="R6" s="124"/>
      <c r="S6" s="124"/>
      <c r="T6" s="124"/>
      <c r="U6" s="124"/>
      <c r="V6" s="124"/>
      <c r="W6" s="124"/>
      <c r="X6" s="124"/>
      <c r="Y6" s="124"/>
      <c r="Z6" s="125"/>
    </row>
    <row r="7" spans="1:27" ht="15" customHeight="1" x14ac:dyDescent="0.15">
      <c r="A7" s="118"/>
      <c r="B7" s="118"/>
      <c r="C7" s="123" t="s">
        <v>13</v>
      </c>
      <c r="D7" s="124"/>
      <c r="E7" s="124"/>
      <c r="F7" s="124"/>
      <c r="G7" s="124"/>
      <c r="H7" s="124"/>
      <c r="I7" s="124"/>
      <c r="J7" s="124"/>
      <c r="K7" s="124"/>
      <c r="L7" s="124"/>
      <c r="M7" s="124"/>
      <c r="N7" s="124"/>
      <c r="O7" s="124"/>
      <c r="P7" s="124"/>
      <c r="Q7" s="124"/>
      <c r="R7" s="124"/>
      <c r="S7" s="124"/>
      <c r="T7" s="124"/>
      <c r="U7" s="124"/>
      <c r="V7" s="124"/>
      <c r="W7" s="124"/>
      <c r="X7" s="124"/>
      <c r="Y7" s="124"/>
      <c r="Z7" s="125"/>
    </row>
    <row r="8" spans="1:27" ht="15" hidden="1" customHeight="1" x14ac:dyDescent="0.15">
      <c r="A8" s="118"/>
      <c r="B8" s="118"/>
      <c r="C8" s="123"/>
      <c r="D8" s="124"/>
      <c r="E8" s="124"/>
      <c r="F8" s="124"/>
      <c r="G8" s="124"/>
      <c r="H8" s="124"/>
      <c r="I8" s="124"/>
      <c r="J8" s="124"/>
      <c r="K8" s="124"/>
      <c r="L8" s="124"/>
      <c r="M8" s="124"/>
      <c r="N8" s="124"/>
      <c r="O8" s="124"/>
      <c r="P8" s="124"/>
      <c r="Q8" s="124"/>
      <c r="R8" s="124"/>
      <c r="S8" s="124"/>
      <c r="T8" s="124"/>
      <c r="U8" s="124"/>
      <c r="V8" s="124"/>
      <c r="W8" s="124"/>
      <c r="X8" s="124"/>
      <c r="Y8" s="124"/>
      <c r="Z8" s="125"/>
    </row>
    <row r="9" spans="1:27" ht="5.25" customHeight="1" x14ac:dyDescent="0.15">
      <c r="A9" s="118"/>
      <c r="B9" s="118"/>
      <c r="C9" s="126"/>
      <c r="D9" s="127"/>
      <c r="E9" s="127"/>
      <c r="F9" s="127"/>
      <c r="G9" s="127"/>
      <c r="H9" s="127"/>
      <c r="I9" s="127"/>
      <c r="J9" s="127"/>
      <c r="K9" s="127"/>
      <c r="L9" s="127"/>
      <c r="M9" s="127"/>
      <c r="N9" s="127"/>
      <c r="O9" s="127"/>
      <c r="P9" s="127"/>
      <c r="Q9" s="127"/>
      <c r="R9" s="127"/>
      <c r="S9" s="127"/>
      <c r="T9" s="127"/>
      <c r="U9" s="127"/>
      <c r="V9" s="127"/>
      <c r="W9" s="127"/>
      <c r="X9" s="127"/>
      <c r="Y9" s="127"/>
      <c r="Z9" s="128"/>
    </row>
    <row r="10" spans="1:27" ht="30" customHeight="1" x14ac:dyDescent="0.15">
      <c r="A10" s="118"/>
      <c r="B10" s="118"/>
    </row>
    <row r="11" spans="1:27" ht="15.75" hidden="1" customHeight="1" x14ac:dyDescent="0.15">
      <c r="A11" s="129"/>
      <c r="B11" s="118"/>
    </row>
    <row r="12" spans="1:27" ht="15.75" hidden="1" customHeight="1" x14ac:dyDescent="0.15">
      <c r="A12" s="129"/>
      <c r="B12" s="118"/>
    </row>
    <row r="13" spans="1:27" ht="20.100000000000001" customHeight="1" x14ac:dyDescent="0.15">
      <c r="A13" s="118"/>
      <c r="B13" s="118"/>
      <c r="C13" s="130" t="s">
        <v>43</v>
      </c>
      <c r="D13" s="131"/>
      <c r="E13" s="131"/>
      <c r="F13" s="131"/>
      <c r="G13" s="131"/>
      <c r="H13" s="132"/>
    </row>
    <row r="14" spans="1:27" ht="15" customHeight="1" x14ac:dyDescent="0.15">
      <c r="A14" s="118"/>
      <c r="B14" s="118"/>
      <c r="C14" s="133"/>
      <c r="D14" s="134"/>
      <c r="E14" s="134"/>
      <c r="F14" s="134"/>
      <c r="G14" s="134"/>
      <c r="H14" s="134"/>
      <c r="I14" s="135"/>
      <c r="J14" s="135"/>
      <c r="K14" s="135"/>
      <c r="L14" s="135"/>
      <c r="M14" s="135"/>
      <c r="N14" s="135"/>
      <c r="O14" s="135"/>
      <c r="P14" s="135"/>
      <c r="Q14" s="135"/>
      <c r="R14" s="135"/>
      <c r="S14" s="135"/>
      <c r="T14" s="135"/>
      <c r="U14" s="135"/>
      <c r="V14" s="135"/>
      <c r="W14" s="135"/>
      <c r="X14" s="135"/>
      <c r="Y14" s="135"/>
      <c r="Z14" s="136"/>
    </row>
    <row r="15" spans="1:27" ht="15.75" hidden="1" customHeight="1" x14ac:dyDescent="0.15">
      <c r="A15" s="118"/>
      <c r="B15" s="118"/>
      <c r="C15" s="137"/>
      <c r="D15" s="138"/>
      <c r="E15" s="139"/>
      <c r="F15" s="139"/>
      <c r="G15" s="139"/>
      <c r="H15" s="139"/>
      <c r="I15" s="140"/>
      <c r="J15" s="141"/>
      <c r="K15" s="141"/>
      <c r="L15" s="141"/>
      <c r="M15" s="141"/>
      <c r="N15" s="141"/>
      <c r="O15" s="141"/>
      <c r="P15" s="141"/>
      <c r="Q15" s="141"/>
      <c r="R15" s="141"/>
      <c r="S15" s="141"/>
      <c r="T15" s="141"/>
      <c r="U15" s="141"/>
      <c r="V15" s="141"/>
      <c r="W15" s="141"/>
      <c r="X15" s="141"/>
      <c r="Y15" s="141"/>
      <c r="Z15" s="142"/>
    </row>
    <row r="16" spans="1:27" ht="15.75" hidden="1" customHeight="1" x14ac:dyDescent="0.15">
      <c r="A16" s="118"/>
      <c r="B16" s="118"/>
      <c r="C16" s="137"/>
      <c r="D16" s="138"/>
      <c r="E16" s="143"/>
      <c r="F16" s="143"/>
      <c r="G16" s="143"/>
      <c r="H16" s="143"/>
      <c r="I16" s="140"/>
      <c r="J16" s="144"/>
      <c r="K16" s="144"/>
      <c r="L16" s="144"/>
      <c r="M16" s="144"/>
      <c r="N16" s="144"/>
      <c r="O16" s="144"/>
      <c r="P16" s="144"/>
      <c r="Q16" s="144"/>
      <c r="R16" s="144"/>
      <c r="S16" s="144"/>
      <c r="T16" s="144"/>
      <c r="U16" s="144"/>
      <c r="V16" s="144"/>
      <c r="W16" s="144"/>
      <c r="X16" s="144"/>
      <c r="Y16" s="144"/>
      <c r="Z16" s="142"/>
    </row>
    <row r="17" spans="1:26" ht="15.75" hidden="1" customHeight="1" x14ac:dyDescent="0.15">
      <c r="A17" s="118"/>
      <c r="B17" s="118"/>
      <c r="C17" s="137"/>
      <c r="D17" s="138"/>
      <c r="E17" s="143"/>
      <c r="F17" s="143"/>
      <c r="G17" s="143"/>
      <c r="H17" s="143"/>
      <c r="I17" s="140"/>
      <c r="J17" s="144"/>
      <c r="K17" s="144"/>
      <c r="L17" s="144"/>
      <c r="M17" s="144"/>
      <c r="N17" s="144"/>
      <c r="O17" s="144"/>
      <c r="P17" s="144"/>
      <c r="Q17" s="144"/>
      <c r="R17" s="144"/>
      <c r="S17" s="144"/>
      <c r="T17" s="144"/>
      <c r="U17" s="144"/>
      <c r="V17" s="144"/>
      <c r="W17" s="144"/>
      <c r="X17" s="144"/>
      <c r="Y17" s="144"/>
      <c r="Z17" s="142"/>
    </row>
    <row r="18" spans="1:26" ht="15.75" hidden="1" customHeight="1" x14ac:dyDescent="0.15">
      <c r="A18" s="118"/>
      <c r="B18" s="118"/>
      <c r="C18" s="137"/>
      <c r="D18" s="138"/>
      <c r="E18" s="143"/>
      <c r="F18" s="143"/>
      <c r="G18" s="143"/>
      <c r="H18" s="143"/>
      <c r="I18" s="140"/>
      <c r="J18" s="144"/>
      <c r="K18" s="144"/>
      <c r="L18" s="144"/>
      <c r="M18" s="144"/>
      <c r="N18" s="144"/>
      <c r="O18" s="144"/>
      <c r="P18" s="144"/>
      <c r="Q18" s="144"/>
      <c r="R18" s="144"/>
      <c r="S18" s="144"/>
      <c r="T18" s="144"/>
      <c r="U18" s="144"/>
      <c r="V18" s="144"/>
      <c r="W18" s="144"/>
      <c r="X18" s="144"/>
      <c r="Y18" s="144"/>
      <c r="Z18" s="142"/>
    </row>
    <row r="19" spans="1:26" ht="15.75" hidden="1" customHeight="1" x14ac:dyDescent="0.15">
      <c r="A19" s="118"/>
      <c r="B19" s="118"/>
      <c r="C19" s="137"/>
      <c r="D19" s="138"/>
      <c r="E19" s="143"/>
      <c r="F19" s="143"/>
      <c r="G19" s="143"/>
      <c r="H19" s="143"/>
      <c r="I19" s="140"/>
      <c r="J19" s="144"/>
      <c r="K19" s="144"/>
      <c r="L19" s="144"/>
      <c r="M19" s="144"/>
      <c r="N19" s="144"/>
      <c r="O19" s="144"/>
      <c r="P19" s="144"/>
      <c r="Q19" s="144"/>
      <c r="R19" s="144"/>
      <c r="S19" s="144"/>
      <c r="T19" s="144"/>
      <c r="U19" s="144"/>
      <c r="V19" s="144"/>
      <c r="W19" s="144"/>
      <c r="X19" s="144"/>
      <c r="Y19" s="144"/>
      <c r="Z19" s="142"/>
    </row>
    <row r="20" spans="1:26" ht="20.100000000000001" customHeight="1" x14ac:dyDescent="0.15">
      <c r="A20" s="118">
        <f>IFERROR(IF(TRIM($I20)="",1001,0),3)</f>
        <v>1001</v>
      </c>
      <c r="B20" s="118"/>
      <c r="C20" s="137"/>
      <c r="D20" s="138">
        <v>1</v>
      </c>
      <c r="E20" s="113" t="s">
        <v>44</v>
      </c>
      <c r="I20" s="50"/>
      <c r="J20" s="51"/>
      <c r="K20" s="51"/>
      <c r="L20" s="51"/>
      <c r="M20" s="51"/>
      <c r="N20" s="143"/>
      <c r="O20" s="143"/>
      <c r="P20" s="143"/>
      <c r="Q20" s="143"/>
      <c r="R20" s="143"/>
      <c r="S20" s="143"/>
      <c r="T20" s="143"/>
      <c r="U20" s="143"/>
      <c r="V20" s="143"/>
      <c r="W20" s="143"/>
      <c r="X20" s="143"/>
      <c r="Y20" s="143"/>
      <c r="Z20" s="142"/>
    </row>
    <row r="21" spans="1:26" ht="20.100000000000001" customHeight="1" x14ac:dyDescent="0.15">
      <c r="A21" s="118"/>
      <c r="B21" s="118"/>
      <c r="C21" s="137"/>
      <c r="D21" s="138"/>
      <c r="E21" s="143"/>
      <c r="F21" s="143"/>
      <c r="G21" s="143"/>
      <c r="H21" s="143"/>
      <c r="I21" s="140"/>
      <c r="J21" s="145" t="s">
        <v>106</v>
      </c>
      <c r="K21" s="144"/>
      <c r="L21" s="144"/>
      <c r="M21" s="144"/>
      <c r="N21" s="144"/>
      <c r="O21" s="144"/>
      <c r="P21" s="144"/>
      <c r="Q21" s="144"/>
      <c r="R21" s="144"/>
      <c r="S21" s="144"/>
      <c r="T21" s="144"/>
      <c r="U21" s="144"/>
      <c r="V21" s="144"/>
      <c r="W21" s="144"/>
      <c r="X21" s="144"/>
      <c r="Y21" s="144"/>
      <c r="Z21" s="142"/>
    </row>
    <row r="22" spans="1:26" ht="20.100000000000001" customHeight="1" x14ac:dyDescent="0.15">
      <c r="A22" s="118">
        <f>IFERROR(IF(AND(TRIM($I22)&lt;&gt;"", OR(ISERROR(FIND("@"&amp;LEFT($I22,3)&amp;"@", 都道府県3))=FALSE, ISERROR(FIND("@"&amp;LEFT($I22,4)&amp;"@",都道府県4))=FALSE))=FALSE,1001,0),3)</f>
        <v>1001</v>
      </c>
      <c r="B22" s="118"/>
      <c r="C22" s="137"/>
      <c r="D22" s="138">
        <v>2</v>
      </c>
      <c r="E22" s="113" t="s">
        <v>45</v>
      </c>
      <c r="I22" s="52"/>
      <c r="J22" s="52"/>
      <c r="K22" s="52"/>
      <c r="L22" s="52"/>
      <c r="M22" s="52"/>
      <c r="N22" s="52"/>
      <c r="O22" s="52"/>
      <c r="P22" s="52"/>
      <c r="Q22" s="53"/>
      <c r="R22" s="52"/>
      <c r="S22" s="52"/>
      <c r="T22" s="52"/>
      <c r="U22" s="52"/>
      <c r="V22" s="52"/>
      <c r="W22" s="52"/>
      <c r="X22" s="52"/>
      <c r="Y22" s="52"/>
      <c r="Z22" s="142"/>
    </row>
    <row r="23" spans="1:26" ht="20.100000000000001" customHeight="1" x14ac:dyDescent="0.15">
      <c r="A23" s="118"/>
      <c r="B23" s="118"/>
      <c r="C23" s="137"/>
      <c r="D23" s="138"/>
      <c r="E23" s="143"/>
      <c r="F23" s="143"/>
      <c r="G23" s="143"/>
      <c r="H23" s="143"/>
      <c r="I23" s="140"/>
      <c r="J23" s="145" t="s">
        <v>46</v>
      </c>
      <c r="K23" s="144"/>
      <c r="L23" s="144"/>
      <c r="M23" s="144"/>
      <c r="N23" s="144"/>
      <c r="O23" s="144"/>
      <c r="P23" s="144"/>
      <c r="Q23" s="144"/>
      <c r="R23" s="144"/>
      <c r="S23" s="144"/>
      <c r="T23" s="144"/>
      <c r="U23" s="144"/>
      <c r="V23" s="144"/>
      <c r="W23" s="144"/>
      <c r="X23" s="144"/>
      <c r="Y23" s="144"/>
      <c r="Z23" s="142"/>
    </row>
    <row r="24" spans="1:26" ht="20.100000000000001" customHeight="1" x14ac:dyDescent="0.15">
      <c r="A24" s="118">
        <f>IFERROR(IF(TRIM($I24)="",1001,0),3)</f>
        <v>1001</v>
      </c>
      <c r="B24" s="118"/>
      <c r="C24" s="137"/>
      <c r="D24" s="138">
        <v>3</v>
      </c>
      <c r="E24" s="113" t="s">
        <v>47</v>
      </c>
      <c r="I24" s="54"/>
      <c r="J24" s="54"/>
      <c r="K24" s="54"/>
      <c r="L24" s="54"/>
      <c r="M24" s="54"/>
      <c r="N24" s="54"/>
      <c r="O24" s="54"/>
      <c r="P24" s="54"/>
      <c r="Q24" s="75"/>
      <c r="R24" s="54"/>
      <c r="S24" s="54"/>
      <c r="T24" s="54"/>
      <c r="U24" s="54"/>
      <c r="V24" s="54"/>
      <c r="W24" s="54"/>
      <c r="X24" s="54"/>
      <c r="Y24" s="54"/>
      <c r="Z24" s="142"/>
    </row>
    <row r="25" spans="1:26" ht="20.100000000000001" customHeight="1" x14ac:dyDescent="0.15">
      <c r="A25" s="118"/>
      <c r="B25" s="118"/>
      <c r="C25" s="146"/>
      <c r="D25" s="143"/>
      <c r="E25" s="143"/>
      <c r="F25" s="143"/>
      <c r="G25" s="143"/>
      <c r="H25" s="143"/>
      <c r="I25" s="140"/>
      <c r="J25" s="145" t="s">
        <v>100</v>
      </c>
      <c r="K25" s="144"/>
      <c r="L25" s="144"/>
      <c r="M25" s="144"/>
      <c r="N25" s="144"/>
      <c r="O25" s="144"/>
      <c r="P25" s="144"/>
      <c r="Q25" s="144"/>
      <c r="R25" s="144"/>
      <c r="S25" s="144"/>
      <c r="T25" s="144"/>
      <c r="U25" s="144"/>
      <c r="V25" s="144"/>
      <c r="W25" s="144"/>
      <c r="X25" s="144"/>
      <c r="Y25" s="144"/>
      <c r="Z25" s="142"/>
    </row>
    <row r="26" spans="1:26" ht="20.100000000000001" customHeight="1" x14ac:dyDescent="0.15">
      <c r="A26" s="118">
        <f>IFERROR(IF(TRIM($I26)="",1001,0),3)</f>
        <v>1001</v>
      </c>
      <c r="B26" s="118"/>
      <c r="C26" s="137"/>
      <c r="D26" s="138">
        <v>4</v>
      </c>
      <c r="E26" s="113" t="s">
        <v>48</v>
      </c>
      <c r="I26" s="54"/>
      <c r="J26" s="54"/>
      <c r="K26" s="54"/>
      <c r="L26" s="54"/>
      <c r="M26" s="54"/>
      <c r="N26" s="54"/>
      <c r="O26" s="54"/>
      <c r="P26" s="54"/>
      <c r="Q26" s="75"/>
      <c r="R26" s="54"/>
      <c r="S26" s="54"/>
      <c r="T26" s="54"/>
      <c r="U26" s="54"/>
      <c r="V26" s="54"/>
      <c r="W26" s="54"/>
      <c r="X26" s="54"/>
      <c r="Y26" s="54"/>
      <c r="Z26" s="142"/>
    </row>
    <row r="27" spans="1:26" ht="20.100000000000001" customHeight="1" x14ac:dyDescent="0.15">
      <c r="A27" s="118"/>
      <c r="B27" s="118"/>
      <c r="C27" s="146"/>
      <c r="D27" s="143"/>
      <c r="E27" s="143"/>
      <c r="F27" s="143"/>
      <c r="G27" s="143"/>
      <c r="H27" s="143"/>
      <c r="I27" s="140"/>
      <c r="J27" s="145" t="s">
        <v>101</v>
      </c>
      <c r="K27" s="144"/>
      <c r="L27" s="144"/>
      <c r="M27" s="144"/>
      <c r="N27" s="144"/>
      <c r="O27" s="144"/>
      <c r="P27" s="144"/>
      <c r="Q27" s="147"/>
      <c r="R27" s="144"/>
      <c r="S27" s="144"/>
      <c r="T27" s="144"/>
      <c r="U27" s="144"/>
      <c r="V27" s="144"/>
      <c r="W27" s="144"/>
      <c r="X27" s="144"/>
      <c r="Y27" s="144"/>
      <c r="Z27" s="148"/>
    </row>
    <row r="28" spans="1:26" ht="20.100000000000001" customHeight="1" x14ac:dyDescent="0.15">
      <c r="A28" s="118">
        <f>IFERROR(IF(TRIM($I28)="",1001,0),3)</f>
        <v>1001</v>
      </c>
      <c r="B28" s="118"/>
      <c r="C28" s="137"/>
      <c r="D28" s="138">
        <v>5</v>
      </c>
      <c r="E28" s="113" t="s">
        <v>49</v>
      </c>
      <c r="I28" s="54"/>
      <c r="J28" s="54"/>
      <c r="K28" s="54"/>
      <c r="L28" s="54"/>
      <c r="M28" s="54"/>
      <c r="N28" s="54"/>
      <c r="O28" s="54"/>
      <c r="P28" s="54"/>
      <c r="Q28" s="54"/>
      <c r="R28" s="54"/>
      <c r="S28" s="54"/>
      <c r="T28" s="54"/>
      <c r="U28" s="54"/>
      <c r="V28" s="54"/>
      <c r="W28" s="54"/>
      <c r="X28" s="54"/>
      <c r="Y28" s="54"/>
      <c r="Z28" s="142"/>
    </row>
    <row r="29" spans="1:26" ht="20.100000000000001" customHeight="1" x14ac:dyDescent="0.15">
      <c r="A29" s="118"/>
      <c r="B29" s="118"/>
      <c r="C29" s="146"/>
      <c r="D29" s="143"/>
      <c r="E29" s="143"/>
      <c r="F29" s="143"/>
      <c r="G29" s="143"/>
      <c r="H29" s="143"/>
      <c r="I29" s="140"/>
      <c r="J29" s="145" t="s">
        <v>50</v>
      </c>
      <c r="K29" s="144"/>
      <c r="L29" s="144"/>
      <c r="M29" s="144"/>
      <c r="N29" s="144"/>
      <c r="O29" s="144"/>
      <c r="P29" s="144"/>
      <c r="Q29" s="144"/>
      <c r="R29" s="144"/>
      <c r="S29" s="144"/>
      <c r="T29" s="144"/>
      <c r="U29" s="144"/>
      <c r="V29" s="144"/>
      <c r="W29" s="144"/>
      <c r="X29" s="144"/>
      <c r="Y29" s="144"/>
      <c r="Z29" s="148"/>
    </row>
    <row r="30" spans="1:26" ht="20.100000000000001" customHeight="1" x14ac:dyDescent="0.15">
      <c r="A30" s="118">
        <f>IFERROR(IF(OR(TRIM($I30)="", NOT(OR(IFERROR(SEARCH(" ",$I30),0)&gt;0, IFERROR(SEARCH("　",$I30),0)&gt;0))),1001,0),3)</f>
        <v>1001</v>
      </c>
      <c r="B30" s="118"/>
      <c r="C30" s="137"/>
      <c r="D30" s="138">
        <v>6</v>
      </c>
      <c r="E30" s="113" t="s">
        <v>51</v>
      </c>
      <c r="I30" s="54"/>
      <c r="J30" s="54"/>
      <c r="K30" s="54"/>
      <c r="L30" s="54"/>
      <c r="M30" s="54"/>
      <c r="N30" s="54"/>
      <c r="O30" s="54"/>
      <c r="P30" s="54"/>
      <c r="Q30" s="54"/>
      <c r="R30" s="54"/>
      <c r="S30" s="54"/>
      <c r="T30" s="54"/>
      <c r="U30" s="54"/>
      <c r="V30" s="54"/>
      <c r="W30" s="54"/>
      <c r="X30" s="54"/>
      <c r="Y30" s="54"/>
      <c r="Z30" s="142"/>
    </row>
    <row r="31" spans="1:26" ht="20.100000000000001" customHeight="1" x14ac:dyDescent="0.15">
      <c r="A31" s="118"/>
      <c r="B31" s="118"/>
      <c r="C31" s="146"/>
      <c r="D31" s="143"/>
      <c r="E31" s="143"/>
      <c r="F31" s="143"/>
      <c r="G31" s="143"/>
      <c r="H31" s="143"/>
      <c r="I31" s="149"/>
      <c r="J31" s="145" t="s">
        <v>52</v>
      </c>
      <c r="K31" s="145"/>
      <c r="L31" s="145"/>
      <c r="M31" s="145"/>
      <c r="N31" s="145"/>
      <c r="O31" s="145"/>
      <c r="P31" s="145"/>
      <c r="Q31" s="145"/>
      <c r="R31" s="145"/>
      <c r="S31" s="145"/>
      <c r="T31" s="145"/>
      <c r="U31" s="145"/>
      <c r="V31" s="145"/>
      <c r="W31" s="145"/>
      <c r="X31" s="145"/>
      <c r="Y31" s="145"/>
      <c r="Z31" s="148"/>
    </row>
    <row r="32" spans="1:26" ht="20.100000000000001" customHeight="1" x14ac:dyDescent="0.15">
      <c r="A32" s="118">
        <f>IFERROR(IF(OR(TRIM($I32)="", NOT(OR(IFERROR(SEARCH(" ",$I32),0)&gt;0, IFERROR(SEARCH("　",$I32),0)&gt;0))),1001,0),3)</f>
        <v>1001</v>
      </c>
      <c r="B32" s="118"/>
      <c r="C32" s="137"/>
      <c r="D32" s="138">
        <v>7</v>
      </c>
      <c r="E32" s="113" t="s">
        <v>53</v>
      </c>
      <c r="I32" s="54"/>
      <c r="J32" s="54"/>
      <c r="K32" s="54"/>
      <c r="L32" s="54"/>
      <c r="M32" s="54"/>
      <c r="N32" s="54"/>
      <c r="O32" s="54"/>
      <c r="P32" s="54"/>
      <c r="Q32" s="54"/>
      <c r="R32" s="54"/>
      <c r="S32" s="54"/>
      <c r="T32" s="54"/>
      <c r="U32" s="54"/>
      <c r="V32" s="54"/>
      <c r="W32" s="54"/>
      <c r="X32" s="54"/>
      <c r="Y32" s="54"/>
      <c r="Z32" s="142"/>
    </row>
    <row r="33" spans="1:27" ht="20.100000000000001" customHeight="1" x14ac:dyDescent="0.15">
      <c r="A33" s="118"/>
      <c r="B33" s="118"/>
      <c r="C33" s="146"/>
      <c r="D33" s="143"/>
      <c r="E33" s="143"/>
      <c r="F33" s="143"/>
      <c r="G33" s="143"/>
      <c r="H33" s="143"/>
      <c r="I33" s="149"/>
      <c r="J33" s="145" t="s">
        <v>54</v>
      </c>
      <c r="K33" s="145"/>
      <c r="L33" s="145"/>
      <c r="M33" s="145"/>
      <c r="N33" s="145"/>
      <c r="O33" s="145"/>
      <c r="P33" s="145"/>
      <c r="Q33" s="145"/>
      <c r="R33" s="145"/>
      <c r="S33" s="145"/>
      <c r="T33" s="145"/>
      <c r="U33" s="145"/>
      <c r="V33" s="145"/>
      <c r="W33" s="145"/>
      <c r="X33" s="145"/>
      <c r="Y33" s="145"/>
      <c r="Z33" s="142"/>
    </row>
    <row r="34" spans="1:27" ht="20.100000000000001" customHeight="1" x14ac:dyDescent="0.15">
      <c r="A34" s="118">
        <f>IFERROR(IF(NOT(AND(TRIM($I34)&lt;&gt;"",ISNUMBER(VALUE(SUBSTITUTE($I34,"-",""))), IFERROR(SEARCH("-",$I34),0)&gt;0)),1001,0),3)</f>
        <v>1001</v>
      </c>
      <c r="B34" s="118"/>
      <c r="C34" s="137"/>
      <c r="D34" s="138">
        <v>8</v>
      </c>
      <c r="E34" s="113" t="s">
        <v>55</v>
      </c>
      <c r="I34" s="54"/>
      <c r="J34" s="54"/>
      <c r="K34" s="54"/>
      <c r="L34" s="54"/>
      <c r="M34" s="54"/>
      <c r="O34" s="150" t="s">
        <v>56</v>
      </c>
      <c r="P34" s="1"/>
      <c r="Q34" s="113" t="s">
        <v>57</v>
      </c>
      <c r="Y34" s="144"/>
      <c r="Z34" s="142"/>
    </row>
    <row r="35" spans="1:27" ht="20.100000000000001" customHeight="1" x14ac:dyDescent="0.15">
      <c r="A35" s="118"/>
      <c r="B35" s="118"/>
      <c r="C35" s="146"/>
      <c r="D35" s="143"/>
      <c r="E35" s="143"/>
      <c r="F35" s="143"/>
      <c r="G35" s="143"/>
      <c r="H35" s="143"/>
      <c r="I35" s="140"/>
      <c r="J35" s="145" t="s">
        <v>58</v>
      </c>
      <c r="K35" s="144"/>
      <c r="L35" s="144"/>
      <c r="M35" s="144"/>
      <c r="N35" s="144"/>
      <c r="O35" s="144"/>
      <c r="P35" s="144"/>
      <c r="Q35" s="144"/>
      <c r="R35" s="144"/>
      <c r="S35" s="144"/>
      <c r="T35" s="144"/>
      <c r="U35" s="144"/>
      <c r="V35" s="144"/>
      <c r="W35" s="144"/>
      <c r="X35" s="144"/>
      <c r="Y35" s="144"/>
      <c r="Z35" s="142"/>
    </row>
    <row r="36" spans="1:27" ht="20.100000000000001" customHeight="1" x14ac:dyDescent="0.15">
      <c r="A36" s="118">
        <f>IFERROR(IF(AND(TRIM($I36)&lt;&gt;"", NOT(AND(ISNUMBER(VALUE(SUBSTITUTE($I36,"-",""))), IFERROR(SEARCH("-",$I36),0)&gt;0))),1001,0),3)</f>
        <v>0</v>
      </c>
      <c r="B36" s="118"/>
      <c r="C36" s="137"/>
      <c r="D36" s="138">
        <v>9</v>
      </c>
      <c r="E36" s="113" t="s">
        <v>59</v>
      </c>
      <c r="I36" s="54"/>
      <c r="J36" s="54"/>
      <c r="K36" s="54"/>
      <c r="L36" s="54"/>
      <c r="M36" s="54"/>
      <c r="N36" s="144"/>
      <c r="O36" s="144"/>
      <c r="P36" s="144"/>
      <c r="Q36" s="144"/>
      <c r="R36" s="144"/>
      <c r="S36" s="144"/>
      <c r="T36" s="144"/>
      <c r="U36" s="144"/>
      <c r="V36" s="144"/>
      <c r="W36" s="144"/>
      <c r="X36" s="144"/>
      <c r="Y36" s="144"/>
      <c r="Z36" s="142"/>
    </row>
    <row r="37" spans="1:27" ht="20.100000000000001" customHeight="1" x14ac:dyDescent="0.15">
      <c r="A37" s="118"/>
      <c r="B37" s="118"/>
      <c r="C37" s="146"/>
      <c r="D37" s="143"/>
      <c r="E37" s="143"/>
      <c r="F37" s="143"/>
      <c r="G37" s="143"/>
      <c r="H37" s="143"/>
      <c r="I37" s="140"/>
      <c r="J37" s="145" t="s">
        <v>58</v>
      </c>
      <c r="K37" s="144"/>
      <c r="L37" s="144"/>
      <c r="M37" s="144"/>
      <c r="N37" s="144"/>
      <c r="O37" s="144"/>
      <c r="P37" s="144"/>
      <c r="Q37" s="144"/>
      <c r="R37" s="144"/>
      <c r="S37" s="144"/>
      <c r="T37" s="144"/>
      <c r="U37" s="144"/>
      <c r="V37" s="144"/>
      <c r="W37" s="144"/>
      <c r="X37" s="144"/>
      <c r="Y37" s="144"/>
      <c r="Z37" s="142"/>
    </row>
    <row r="38" spans="1:27" ht="20.100000000000001" customHeight="1" x14ac:dyDescent="0.15">
      <c r="A38" s="118">
        <f>IFERROR(IF(AND(TRIM($I38)&lt;&gt;"", NOT(IFERROR(SEARCH("@",$I38),0)&gt;0)),1001,0),3)</f>
        <v>0</v>
      </c>
      <c r="B38" s="118"/>
      <c r="C38" s="146"/>
      <c r="D38" s="138">
        <v>10</v>
      </c>
      <c r="E38" s="113" t="s">
        <v>60</v>
      </c>
      <c r="I38" s="54"/>
      <c r="J38" s="54"/>
      <c r="K38" s="54"/>
      <c r="L38" s="54"/>
      <c r="M38" s="54"/>
      <c r="N38" s="54"/>
      <c r="O38" s="54"/>
      <c r="P38" s="54"/>
      <c r="Q38" s="55"/>
      <c r="R38" s="54"/>
      <c r="S38" s="54"/>
      <c r="T38" s="54"/>
      <c r="U38" s="54"/>
      <c r="V38" s="54"/>
      <c r="W38" s="54"/>
      <c r="X38" s="54"/>
      <c r="Y38" s="54"/>
      <c r="Z38" s="142"/>
    </row>
    <row r="39" spans="1:27" ht="20.100000000000001" customHeight="1" x14ac:dyDescent="0.15">
      <c r="A39" s="118"/>
      <c r="B39" s="118"/>
      <c r="C39" s="146"/>
      <c r="D39" s="138"/>
      <c r="I39" s="140"/>
      <c r="J39" s="151" t="s">
        <v>104</v>
      </c>
      <c r="K39" s="152"/>
      <c r="L39" s="145"/>
      <c r="M39" s="145"/>
      <c r="N39" s="145"/>
      <c r="O39" s="145"/>
      <c r="P39" s="145"/>
      <c r="Q39" s="153"/>
      <c r="R39" s="145"/>
      <c r="S39" s="145"/>
      <c r="T39" s="145"/>
      <c r="U39" s="145"/>
      <c r="V39" s="145"/>
      <c r="W39" s="145"/>
      <c r="X39" s="145"/>
      <c r="Y39" s="145"/>
      <c r="Z39" s="143"/>
      <c r="AA39" s="154"/>
    </row>
    <row r="40" spans="1:27" ht="20.100000000000001" customHeight="1" x14ac:dyDescent="0.15">
      <c r="A40" s="118">
        <f>IFERROR(IF(AND($I40&lt;&gt;"一致する", $I40&lt;&gt;"一致しない"),1001,0),3)</f>
        <v>0</v>
      </c>
      <c r="B40" s="118"/>
      <c r="C40" s="137"/>
      <c r="D40" s="138">
        <v>11</v>
      </c>
      <c r="E40" s="113" t="s">
        <v>61</v>
      </c>
      <c r="I40" s="54" t="s">
        <v>62</v>
      </c>
      <c r="J40" s="54"/>
      <c r="K40" s="54"/>
      <c r="L40" s="54"/>
      <c r="M40" s="54"/>
      <c r="N40" s="143"/>
      <c r="O40" s="143"/>
      <c r="P40" s="143"/>
      <c r="Q40" s="143"/>
      <c r="R40" s="143"/>
      <c r="S40" s="143"/>
      <c r="T40" s="143"/>
      <c r="U40" s="143"/>
      <c r="V40" s="143"/>
      <c r="W40" s="143"/>
      <c r="X40" s="143"/>
      <c r="Y40" s="143"/>
      <c r="Z40" s="142"/>
      <c r="AA40" s="143"/>
    </row>
    <row r="41" spans="1:27" ht="20.100000000000001" customHeight="1" x14ac:dyDescent="0.15">
      <c r="A41" s="118"/>
      <c r="B41" s="118"/>
      <c r="C41" s="146"/>
      <c r="D41" s="143"/>
      <c r="E41" s="143"/>
      <c r="F41" s="143"/>
      <c r="G41" s="143"/>
      <c r="H41" s="143"/>
      <c r="I41" s="149"/>
      <c r="J41" s="155" t="s">
        <v>95</v>
      </c>
      <c r="K41" s="145"/>
      <c r="L41" s="145"/>
      <c r="M41" s="145"/>
      <c r="N41" s="145"/>
      <c r="O41" s="145"/>
      <c r="P41" s="145"/>
      <c r="Q41" s="145"/>
      <c r="R41" s="145"/>
      <c r="S41" s="145"/>
      <c r="T41" s="145"/>
      <c r="U41" s="145"/>
      <c r="V41" s="145"/>
      <c r="W41" s="145"/>
      <c r="X41" s="145"/>
      <c r="Y41" s="145"/>
      <c r="Z41" s="156"/>
      <c r="AA41" s="143"/>
    </row>
    <row r="42" spans="1:27" ht="20.100000000000001" customHeight="1" x14ac:dyDescent="0.15">
      <c r="A42" s="118"/>
      <c r="B42" s="118"/>
      <c r="C42" s="157"/>
      <c r="D42" s="158"/>
      <c r="E42" s="158"/>
      <c r="F42" s="158"/>
      <c r="G42" s="158"/>
      <c r="H42" s="158"/>
      <c r="I42" s="159"/>
      <c r="J42" s="159"/>
      <c r="K42" s="160"/>
      <c r="L42" s="159"/>
      <c r="M42" s="159"/>
      <c r="N42" s="159"/>
      <c r="O42" s="159"/>
      <c r="P42" s="159"/>
      <c r="Q42" s="159"/>
      <c r="R42" s="159"/>
      <c r="S42" s="159"/>
      <c r="T42" s="159"/>
      <c r="U42" s="159"/>
      <c r="V42" s="159"/>
      <c r="W42" s="159"/>
      <c r="X42" s="159"/>
      <c r="Y42" s="159"/>
      <c r="Z42" s="161"/>
    </row>
    <row r="43" spans="1:27" ht="15" customHeight="1" x14ac:dyDescent="0.15">
      <c r="A43" s="118"/>
      <c r="B43" s="118"/>
      <c r="C43" s="143"/>
      <c r="D43" s="143"/>
      <c r="E43" s="143"/>
      <c r="F43" s="143"/>
      <c r="G43" s="143"/>
      <c r="H43" s="143"/>
      <c r="I43" s="162"/>
      <c r="J43" s="163"/>
      <c r="K43" s="163"/>
      <c r="L43" s="163"/>
      <c r="M43" s="163"/>
      <c r="N43" s="163"/>
      <c r="O43" s="163"/>
      <c r="P43" s="163"/>
      <c r="Q43" s="163"/>
      <c r="R43" s="163"/>
      <c r="S43" s="163"/>
      <c r="T43" s="163"/>
      <c r="U43" s="163"/>
      <c r="V43" s="163"/>
      <c r="W43" s="163"/>
      <c r="X43" s="163"/>
      <c r="Y43" s="163"/>
      <c r="Z43" s="143"/>
    </row>
    <row r="44" spans="1:27" ht="15.75" hidden="1" customHeight="1" x14ac:dyDescent="0.15">
      <c r="A44" s="118"/>
      <c r="B44" s="118"/>
      <c r="C44" s="143"/>
      <c r="D44" s="143"/>
      <c r="E44" s="143"/>
      <c r="F44" s="143"/>
      <c r="G44" s="143"/>
      <c r="H44" s="143"/>
      <c r="I44" s="163"/>
      <c r="J44" s="143"/>
      <c r="K44" s="143"/>
      <c r="L44" s="143"/>
      <c r="M44" s="143"/>
      <c r="N44" s="143"/>
      <c r="O44" s="143"/>
      <c r="P44" s="143"/>
      <c r="Q44" s="143"/>
      <c r="R44" s="143"/>
      <c r="S44" s="143"/>
      <c r="T44" s="143"/>
      <c r="U44" s="143"/>
      <c r="V44" s="143"/>
      <c r="W44" s="143"/>
      <c r="X44" s="143"/>
      <c r="Y44" s="143"/>
      <c r="Z44" s="143"/>
    </row>
    <row r="45" spans="1:27" ht="15.75" hidden="1" customHeight="1" x14ac:dyDescent="0.15">
      <c r="A45" s="118"/>
      <c r="B45" s="118"/>
      <c r="C45" s="143"/>
      <c r="D45" s="143"/>
      <c r="E45" s="143"/>
      <c r="F45" s="143"/>
      <c r="G45" s="143"/>
      <c r="H45" s="143"/>
      <c r="I45" s="163"/>
      <c r="J45" s="143"/>
      <c r="K45" s="143"/>
      <c r="L45" s="143"/>
      <c r="M45" s="143"/>
      <c r="N45" s="143"/>
      <c r="O45" s="143"/>
      <c r="P45" s="143"/>
      <c r="Q45" s="143"/>
      <c r="R45" s="143"/>
      <c r="S45" s="143"/>
      <c r="T45" s="143"/>
      <c r="U45" s="143"/>
      <c r="V45" s="143"/>
      <c r="W45" s="143"/>
      <c r="X45" s="143"/>
      <c r="Y45" s="143"/>
      <c r="Z45" s="143"/>
    </row>
    <row r="46" spans="1:27" ht="15.75" hidden="1" customHeight="1" x14ac:dyDescent="0.15">
      <c r="A46" s="118"/>
      <c r="B46" s="118"/>
      <c r="C46" s="143"/>
      <c r="D46" s="143"/>
      <c r="E46" s="143"/>
      <c r="F46" s="143"/>
      <c r="G46" s="143"/>
      <c r="H46" s="143"/>
      <c r="I46" s="163"/>
      <c r="J46" s="143"/>
      <c r="K46" s="143"/>
      <c r="L46" s="143"/>
      <c r="M46" s="143"/>
      <c r="N46" s="143"/>
      <c r="O46" s="143"/>
      <c r="P46" s="143"/>
      <c r="Q46" s="143"/>
      <c r="R46" s="143"/>
      <c r="S46" s="143"/>
      <c r="T46" s="143"/>
      <c r="U46" s="143"/>
      <c r="V46" s="143"/>
      <c r="W46" s="143"/>
      <c r="X46" s="143"/>
      <c r="Y46" s="143"/>
      <c r="Z46" s="143"/>
    </row>
    <row r="47" spans="1:27" ht="15.75" hidden="1" customHeight="1" x14ac:dyDescent="0.15">
      <c r="A47" s="118"/>
      <c r="B47" s="118"/>
      <c r="C47" s="143"/>
      <c r="D47" s="143"/>
      <c r="E47" s="143"/>
      <c r="F47" s="143"/>
      <c r="G47" s="143"/>
      <c r="H47" s="143"/>
      <c r="I47" s="163"/>
      <c r="J47" s="143"/>
      <c r="K47" s="143"/>
      <c r="L47" s="143"/>
      <c r="M47" s="143"/>
      <c r="N47" s="143"/>
      <c r="O47" s="143"/>
      <c r="P47" s="143"/>
      <c r="Q47" s="143"/>
      <c r="R47" s="143"/>
      <c r="S47" s="143"/>
      <c r="T47" s="143"/>
      <c r="U47" s="143"/>
      <c r="V47" s="143"/>
      <c r="W47" s="143"/>
      <c r="X47" s="143"/>
      <c r="Y47" s="143"/>
      <c r="Z47" s="143"/>
    </row>
    <row r="48" spans="1:27" ht="15.75" hidden="1" customHeight="1" x14ac:dyDescent="0.15">
      <c r="A48" s="118"/>
      <c r="B48" s="118"/>
      <c r="C48" s="143"/>
      <c r="D48" s="143"/>
      <c r="E48" s="143"/>
      <c r="F48" s="143"/>
      <c r="G48" s="143"/>
      <c r="H48" s="143"/>
      <c r="I48" s="163"/>
      <c r="J48" s="143"/>
      <c r="K48" s="143"/>
      <c r="L48" s="143"/>
      <c r="M48" s="143"/>
      <c r="N48" s="143"/>
      <c r="O48" s="143"/>
      <c r="P48" s="143"/>
      <c r="Q48" s="143"/>
      <c r="R48" s="143"/>
      <c r="S48" s="143"/>
      <c r="T48" s="143"/>
      <c r="U48" s="143"/>
      <c r="V48" s="143"/>
      <c r="W48" s="143"/>
      <c r="X48" s="143"/>
      <c r="Y48" s="143"/>
      <c r="Z48" s="143"/>
    </row>
    <row r="49" spans="1:26" ht="15.75" hidden="1" customHeight="1" x14ac:dyDescent="0.15">
      <c r="A49" s="118"/>
      <c r="B49" s="118"/>
      <c r="C49" s="143"/>
      <c r="D49" s="143"/>
      <c r="E49" s="143"/>
      <c r="F49" s="143"/>
      <c r="G49" s="143"/>
      <c r="H49" s="143"/>
      <c r="I49" s="163"/>
      <c r="J49" s="143"/>
      <c r="K49" s="143"/>
      <c r="L49" s="143"/>
      <c r="M49" s="143"/>
      <c r="N49" s="143"/>
      <c r="O49" s="143"/>
      <c r="P49" s="143"/>
      <c r="Q49" s="143"/>
      <c r="R49" s="143"/>
      <c r="S49" s="143"/>
      <c r="T49" s="143"/>
      <c r="U49" s="143"/>
      <c r="V49" s="143"/>
      <c r="W49" s="143"/>
      <c r="X49" s="143"/>
      <c r="Y49" s="143"/>
      <c r="Z49" s="143"/>
    </row>
    <row r="50" spans="1:26" ht="15.75" hidden="1" customHeight="1" x14ac:dyDescent="0.15">
      <c r="A50" s="118"/>
      <c r="B50" s="118"/>
      <c r="C50" s="143"/>
      <c r="D50" s="143"/>
      <c r="E50" s="143"/>
      <c r="F50" s="143"/>
      <c r="G50" s="143"/>
      <c r="H50" s="143"/>
      <c r="I50" s="163"/>
      <c r="J50" s="143"/>
      <c r="K50" s="143"/>
      <c r="L50" s="143"/>
      <c r="M50" s="143"/>
      <c r="N50" s="143"/>
      <c r="O50" s="143"/>
      <c r="P50" s="143"/>
      <c r="Q50" s="143"/>
      <c r="R50" s="143"/>
      <c r="S50" s="143"/>
      <c r="T50" s="143"/>
      <c r="U50" s="143"/>
      <c r="V50" s="143"/>
      <c r="W50" s="143"/>
      <c r="X50" s="143"/>
      <c r="Y50" s="143"/>
      <c r="Z50" s="143"/>
    </row>
    <row r="51" spans="1:26" ht="15.75" hidden="1" customHeight="1" x14ac:dyDescent="0.15">
      <c r="A51" s="118"/>
      <c r="B51" s="118"/>
      <c r="C51" s="143"/>
      <c r="D51" s="143"/>
      <c r="E51" s="143"/>
      <c r="F51" s="143"/>
      <c r="G51" s="143"/>
      <c r="H51" s="143"/>
      <c r="I51" s="163"/>
      <c r="J51" s="143"/>
      <c r="K51" s="143"/>
      <c r="L51" s="143"/>
      <c r="M51" s="143"/>
      <c r="N51" s="143"/>
      <c r="O51" s="143"/>
      <c r="P51" s="143"/>
      <c r="Q51" s="143"/>
      <c r="R51" s="143"/>
      <c r="S51" s="143"/>
      <c r="T51" s="143"/>
      <c r="U51" s="143"/>
      <c r="V51" s="143"/>
      <c r="W51" s="143"/>
      <c r="X51" s="143"/>
      <c r="Y51" s="143"/>
      <c r="Z51" s="143"/>
    </row>
    <row r="52" spans="1:26" ht="15.75" hidden="1" customHeight="1" x14ac:dyDescent="0.15">
      <c r="A52" s="118"/>
      <c r="B52" s="118"/>
      <c r="C52" s="143"/>
      <c r="D52" s="143"/>
      <c r="E52" s="143"/>
      <c r="F52" s="143"/>
      <c r="G52" s="143"/>
      <c r="H52" s="143"/>
      <c r="I52" s="163"/>
      <c r="J52" s="143"/>
      <c r="K52" s="143"/>
      <c r="L52" s="143"/>
      <c r="M52" s="143"/>
      <c r="N52" s="143"/>
      <c r="O52" s="143"/>
      <c r="P52" s="143"/>
      <c r="Q52" s="143"/>
      <c r="R52" s="143"/>
      <c r="S52" s="143"/>
      <c r="T52" s="143"/>
      <c r="U52" s="143"/>
      <c r="V52" s="143"/>
      <c r="W52" s="143"/>
      <c r="X52" s="143"/>
      <c r="Y52" s="143"/>
      <c r="Z52" s="143"/>
    </row>
    <row r="53" spans="1:26" ht="15.75" hidden="1" customHeight="1" x14ac:dyDescent="0.15">
      <c r="A53" s="118"/>
      <c r="B53" s="118"/>
      <c r="C53" s="143"/>
      <c r="D53" s="143"/>
      <c r="E53" s="143"/>
      <c r="F53" s="143"/>
      <c r="G53" s="143"/>
      <c r="H53" s="143"/>
      <c r="I53" s="163"/>
      <c r="J53" s="143"/>
      <c r="K53" s="143"/>
      <c r="L53" s="143"/>
      <c r="M53" s="143"/>
      <c r="N53" s="143"/>
      <c r="O53" s="143"/>
      <c r="P53" s="143"/>
      <c r="Q53" s="143"/>
      <c r="R53" s="143"/>
      <c r="S53" s="143"/>
      <c r="T53" s="143"/>
      <c r="U53" s="143"/>
      <c r="V53" s="143"/>
      <c r="W53" s="143"/>
      <c r="X53" s="143"/>
      <c r="Y53" s="143"/>
      <c r="Z53" s="143"/>
    </row>
    <row r="54" spans="1:26" ht="15.75" hidden="1" customHeight="1" x14ac:dyDescent="0.15">
      <c r="A54" s="118"/>
      <c r="B54" s="118"/>
      <c r="C54" s="143"/>
      <c r="D54" s="143"/>
      <c r="E54" s="143"/>
      <c r="F54" s="143"/>
      <c r="G54" s="143"/>
      <c r="H54" s="143"/>
      <c r="I54" s="163"/>
      <c r="J54" s="143"/>
      <c r="K54" s="143"/>
      <c r="L54" s="143"/>
      <c r="M54" s="143"/>
      <c r="N54" s="143"/>
      <c r="O54" s="143"/>
      <c r="P54" s="143"/>
      <c r="Q54" s="143"/>
      <c r="R54" s="143"/>
      <c r="S54" s="143"/>
      <c r="T54" s="143"/>
      <c r="U54" s="143"/>
      <c r="V54" s="143"/>
      <c r="W54" s="143"/>
      <c r="X54" s="143"/>
      <c r="Y54" s="143"/>
      <c r="Z54" s="143"/>
    </row>
    <row r="55" spans="1:26" ht="15.75" hidden="1" customHeight="1" x14ac:dyDescent="0.15">
      <c r="A55" s="118"/>
      <c r="B55" s="118"/>
      <c r="C55" s="143"/>
      <c r="D55" s="143"/>
      <c r="E55" s="143"/>
      <c r="F55" s="143"/>
      <c r="G55" s="143"/>
      <c r="H55" s="143"/>
      <c r="I55" s="163"/>
      <c r="J55" s="143"/>
      <c r="K55" s="143"/>
      <c r="L55" s="143"/>
      <c r="M55" s="143"/>
      <c r="N55" s="143"/>
      <c r="O55" s="143"/>
      <c r="P55" s="143"/>
      <c r="Q55" s="143"/>
      <c r="R55" s="143"/>
      <c r="S55" s="143"/>
      <c r="T55" s="143"/>
      <c r="U55" s="143"/>
      <c r="V55" s="143"/>
      <c r="W55" s="143"/>
      <c r="X55" s="143"/>
      <c r="Y55" s="143"/>
      <c r="Z55" s="143"/>
    </row>
    <row r="56" spans="1:26" ht="15.75" hidden="1" customHeight="1" x14ac:dyDescent="0.15">
      <c r="A56" s="118"/>
      <c r="B56" s="118"/>
      <c r="C56" s="143"/>
      <c r="D56" s="143"/>
      <c r="E56" s="143"/>
      <c r="F56" s="143"/>
      <c r="G56" s="143"/>
      <c r="H56" s="143"/>
      <c r="I56" s="163"/>
      <c r="J56" s="143"/>
      <c r="K56" s="143"/>
      <c r="L56" s="143"/>
      <c r="M56" s="143"/>
      <c r="N56" s="143"/>
      <c r="O56" s="143"/>
      <c r="P56" s="143"/>
      <c r="Q56" s="143"/>
      <c r="R56" s="143"/>
      <c r="S56" s="143"/>
      <c r="T56" s="143"/>
      <c r="U56" s="143"/>
      <c r="V56" s="143"/>
      <c r="W56" s="143"/>
      <c r="X56" s="143"/>
      <c r="Y56" s="143"/>
      <c r="Z56" s="143"/>
    </row>
    <row r="57" spans="1:26" ht="15.75" hidden="1" customHeight="1" x14ac:dyDescent="0.15">
      <c r="A57" s="118"/>
      <c r="B57" s="118"/>
      <c r="C57" s="143"/>
      <c r="D57" s="143"/>
      <c r="E57" s="143"/>
      <c r="F57" s="143"/>
      <c r="G57" s="143"/>
      <c r="H57" s="143"/>
      <c r="I57" s="163"/>
      <c r="J57" s="143"/>
      <c r="K57" s="143"/>
      <c r="L57" s="143"/>
      <c r="M57" s="143"/>
      <c r="N57" s="143"/>
      <c r="O57" s="143"/>
      <c r="P57" s="143"/>
      <c r="Q57" s="143"/>
      <c r="R57" s="143"/>
      <c r="S57" s="143"/>
      <c r="T57" s="143"/>
      <c r="U57" s="143"/>
      <c r="V57" s="143"/>
      <c r="W57" s="143"/>
      <c r="X57" s="143"/>
      <c r="Y57" s="143"/>
      <c r="Z57" s="143"/>
    </row>
    <row r="58" spans="1:26" ht="15.75" hidden="1" customHeight="1" x14ac:dyDescent="0.15">
      <c r="A58" s="118"/>
      <c r="B58" s="118"/>
      <c r="C58" s="143"/>
      <c r="D58" s="143"/>
      <c r="E58" s="143"/>
      <c r="F58" s="143"/>
      <c r="G58" s="143"/>
      <c r="H58" s="143"/>
      <c r="I58" s="163"/>
      <c r="J58" s="143"/>
      <c r="K58" s="143"/>
      <c r="L58" s="143"/>
      <c r="M58" s="143"/>
      <c r="N58" s="143"/>
      <c r="O58" s="143"/>
      <c r="P58" s="143"/>
      <c r="Q58" s="143"/>
      <c r="R58" s="143"/>
      <c r="S58" s="143"/>
      <c r="T58" s="143"/>
      <c r="U58" s="143"/>
      <c r="V58" s="143"/>
      <c r="W58" s="143"/>
      <c r="X58" s="143"/>
      <c r="Y58" s="143"/>
      <c r="Z58" s="143"/>
    </row>
    <row r="59" spans="1:26" ht="15" customHeight="1" x14ac:dyDescent="0.15">
      <c r="A59" s="118"/>
      <c r="B59" s="118"/>
      <c r="C59" s="143"/>
      <c r="D59" s="143"/>
      <c r="E59" s="143"/>
      <c r="F59" s="143"/>
      <c r="G59" s="143"/>
      <c r="H59" s="143"/>
      <c r="I59" s="163"/>
      <c r="J59" s="143"/>
      <c r="K59" s="143"/>
      <c r="L59" s="143"/>
      <c r="M59" s="143"/>
      <c r="N59" s="143"/>
      <c r="O59" s="143"/>
      <c r="P59" s="143"/>
      <c r="Q59" s="143"/>
      <c r="R59" s="143"/>
      <c r="S59" s="143"/>
      <c r="T59" s="143"/>
      <c r="U59" s="143"/>
      <c r="V59" s="143"/>
      <c r="W59" s="143"/>
      <c r="X59" s="143"/>
      <c r="Y59" s="143"/>
      <c r="Z59" s="143"/>
    </row>
    <row r="60" spans="1:26" ht="20.100000000000001" customHeight="1" x14ac:dyDescent="0.15">
      <c r="A60" s="118"/>
      <c r="B60" s="118"/>
      <c r="C60" s="130" t="s">
        <v>63</v>
      </c>
      <c r="D60" s="131"/>
      <c r="E60" s="131"/>
      <c r="F60" s="131"/>
      <c r="G60" s="131"/>
      <c r="H60" s="132"/>
      <c r="I60" s="164"/>
    </row>
    <row r="61" spans="1:26" ht="15" customHeight="1" x14ac:dyDescent="0.15">
      <c r="A61" s="118"/>
      <c r="B61" s="118"/>
      <c r="C61" s="133"/>
      <c r="D61" s="134"/>
      <c r="E61" s="134"/>
      <c r="F61" s="134"/>
      <c r="G61" s="134"/>
      <c r="H61" s="134"/>
      <c r="I61" s="135"/>
      <c r="J61" s="135"/>
      <c r="K61" s="135"/>
      <c r="L61" s="135"/>
      <c r="M61" s="135"/>
      <c r="N61" s="135"/>
      <c r="O61" s="135"/>
      <c r="P61" s="135"/>
      <c r="Q61" s="135"/>
      <c r="R61" s="135"/>
      <c r="S61" s="135"/>
      <c r="T61" s="135"/>
      <c r="U61" s="135"/>
      <c r="V61" s="135"/>
      <c r="W61" s="135"/>
      <c r="X61" s="135"/>
      <c r="Y61" s="135"/>
      <c r="Z61" s="136"/>
    </row>
    <row r="62" spans="1:26" ht="20.100000000000001" customHeight="1" x14ac:dyDescent="0.15">
      <c r="A62" s="118"/>
      <c r="B62" s="118"/>
      <c r="C62" s="133"/>
      <c r="D62" s="165" t="s">
        <v>64</v>
      </c>
      <c r="E62" s="165"/>
      <c r="F62" s="165"/>
      <c r="G62" s="165"/>
      <c r="H62" s="165"/>
      <c r="I62" s="165"/>
      <c r="J62" s="165"/>
      <c r="K62" s="165"/>
      <c r="L62" s="165"/>
      <c r="M62" s="165"/>
      <c r="N62" s="165"/>
      <c r="O62" s="165"/>
      <c r="P62" s="165"/>
      <c r="Q62" s="165"/>
      <c r="R62" s="165"/>
      <c r="S62" s="165"/>
      <c r="T62" s="165"/>
      <c r="U62" s="165"/>
      <c r="V62" s="165"/>
      <c r="W62" s="165"/>
      <c r="X62" s="165"/>
      <c r="Y62" s="165"/>
      <c r="Z62" s="142"/>
    </row>
    <row r="63" spans="1:26" ht="20.100000000000001" customHeight="1" x14ac:dyDescent="0.15">
      <c r="A63" s="118">
        <f>IFERROR(IF(AND($I63&lt;&gt;"しない", $I63&lt;&gt;"する"),1001,0),3)</f>
        <v>1001</v>
      </c>
      <c r="B63" s="118"/>
      <c r="C63" s="137"/>
      <c r="D63" s="138">
        <v>1</v>
      </c>
      <c r="E63" s="143" t="s">
        <v>65</v>
      </c>
      <c r="F63" s="143"/>
      <c r="G63" s="143"/>
      <c r="H63" s="143"/>
      <c r="I63" s="54"/>
      <c r="J63" s="54"/>
      <c r="K63" s="54"/>
      <c r="L63" s="54"/>
      <c r="M63" s="54"/>
      <c r="N63" s="143"/>
      <c r="O63" s="143"/>
      <c r="P63" s="143"/>
      <c r="Q63" s="143"/>
      <c r="R63" s="143"/>
      <c r="S63" s="143"/>
      <c r="T63" s="143"/>
      <c r="U63" s="143"/>
      <c r="V63" s="143"/>
      <c r="W63" s="143"/>
      <c r="X63" s="143"/>
      <c r="Y63" s="143"/>
      <c r="Z63" s="142"/>
    </row>
    <row r="64" spans="1:26" ht="20.100000000000001" customHeight="1" x14ac:dyDescent="0.15">
      <c r="A64" s="118"/>
      <c r="B64" s="118"/>
      <c r="C64" s="137"/>
      <c r="D64" s="143"/>
      <c r="E64" s="143"/>
      <c r="F64" s="143"/>
      <c r="G64" s="143"/>
      <c r="H64" s="143"/>
      <c r="I64" s="149"/>
      <c r="J64" s="145" t="s">
        <v>16</v>
      </c>
      <c r="K64" s="144"/>
      <c r="L64" s="144"/>
      <c r="M64" s="144"/>
      <c r="N64" s="144"/>
      <c r="O64" s="144"/>
      <c r="P64" s="144"/>
      <c r="Q64" s="144"/>
      <c r="R64" s="144"/>
      <c r="S64" s="144"/>
      <c r="T64" s="144"/>
      <c r="U64" s="144"/>
      <c r="V64" s="144"/>
      <c r="W64" s="144"/>
      <c r="X64" s="144"/>
      <c r="Y64" s="144"/>
      <c r="Z64" s="142"/>
    </row>
    <row r="65" spans="1:26" ht="20.100000000000001" hidden="1" customHeight="1" x14ac:dyDescent="0.15">
      <c r="A65" s="118"/>
      <c r="B65" s="118"/>
      <c r="C65" s="137"/>
      <c r="D65" s="143"/>
      <c r="E65" s="143"/>
      <c r="F65" s="143"/>
      <c r="G65" s="143"/>
      <c r="H65" s="143"/>
      <c r="I65" s="149"/>
      <c r="J65" s="144"/>
      <c r="K65" s="144"/>
      <c r="L65" s="144"/>
      <c r="M65" s="144"/>
      <c r="N65" s="144"/>
      <c r="O65" s="144"/>
      <c r="P65" s="144"/>
      <c r="Q65" s="144"/>
      <c r="R65" s="144"/>
      <c r="S65" s="144"/>
      <c r="T65" s="144"/>
      <c r="U65" s="144"/>
      <c r="V65" s="144"/>
      <c r="W65" s="144"/>
      <c r="X65" s="144"/>
      <c r="Y65" s="144"/>
      <c r="Z65" s="142"/>
    </row>
    <row r="66" spans="1:26" ht="20.100000000000001" hidden="1" customHeight="1" x14ac:dyDescent="0.15">
      <c r="A66" s="118"/>
      <c r="B66" s="118"/>
      <c r="C66" s="137"/>
      <c r="D66" s="143"/>
      <c r="E66" s="143"/>
      <c r="F66" s="143"/>
      <c r="G66" s="143"/>
      <c r="H66" s="143"/>
      <c r="I66" s="149"/>
      <c r="J66" s="144"/>
      <c r="K66" s="144"/>
      <c r="L66" s="144"/>
      <c r="M66" s="144"/>
      <c r="N66" s="144"/>
      <c r="O66" s="144"/>
      <c r="P66" s="144"/>
      <c r="Q66" s="144"/>
      <c r="R66" s="144"/>
      <c r="S66" s="144"/>
      <c r="T66" s="144"/>
      <c r="U66" s="144"/>
      <c r="V66" s="144"/>
      <c r="W66" s="144"/>
      <c r="X66" s="144"/>
      <c r="Y66" s="144"/>
      <c r="Z66" s="142"/>
    </row>
    <row r="67" spans="1:26" ht="20.100000000000001" hidden="1" customHeight="1" x14ac:dyDescent="0.15">
      <c r="A67" s="118"/>
      <c r="B67" s="118"/>
      <c r="C67" s="137"/>
      <c r="D67" s="143"/>
      <c r="E67" s="143"/>
      <c r="F67" s="143"/>
      <c r="G67" s="143"/>
      <c r="H67" s="143"/>
      <c r="I67" s="149"/>
      <c r="J67" s="144"/>
      <c r="K67" s="144"/>
      <c r="L67" s="144"/>
      <c r="M67" s="144"/>
      <c r="N67" s="144"/>
      <c r="O67" s="144"/>
      <c r="P67" s="144"/>
      <c r="Q67" s="144"/>
      <c r="R67" s="144"/>
      <c r="S67" s="144"/>
      <c r="T67" s="144"/>
      <c r="U67" s="144"/>
      <c r="V67" s="144"/>
      <c r="W67" s="144"/>
      <c r="X67" s="144"/>
      <c r="Y67" s="144"/>
      <c r="Z67" s="142"/>
    </row>
    <row r="68" spans="1:26" ht="20.100000000000001" hidden="1" customHeight="1" x14ac:dyDescent="0.15">
      <c r="A68" s="118"/>
      <c r="B68" s="118"/>
      <c r="C68" s="137"/>
      <c r="D68" s="143"/>
      <c r="E68" s="143"/>
      <c r="F68" s="143"/>
      <c r="G68" s="143"/>
      <c r="H68" s="143"/>
      <c r="I68" s="149"/>
      <c r="J68" s="144"/>
      <c r="K68" s="144"/>
      <c r="L68" s="144"/>
      <c r="M68" s="144"/>
      <c r="N68" s="144"/>
      <c r="O68" s="144"/>
      <c r="P68" s="144"/>
      <c r="Q68" s="144"/>
      <c r="R68" s="144"/>
      <c r="S68" s="144"/>
      <c r="T68" s="144"/>
      <c r="U68" s="144"/>
      <c r="V68" s="144"/>
      <c r="W68" s="144"/>
      <c r="X68" s="144"/>
      <c r="Y68" s="144"/>
      <c r="Z68" s="142"/>
    </row>
    <row r="69" spans="1:26" ht="20.100000000000001" customHeight="1" x14ac:dyDescent="0.15">
      <c r="A69" s="118">
        <f>IFERROR(IF(OR(AND($I63="する",TRIM($I69)=""),AND($I63="しない",NOT(ISBLANK($I69)))),1001,0),3)</f>
        <v>0</v>
      </c>
      <c r="B69" s="118"/>
      <c r="C69" s="137"/>
      <c r="D69" s="138">
        <v>2</v>
      </c>
      <c r="E69" s="113" t="s">
        <v>44</v>
      </c>
      <c r="I69" s="50"/>
      <c r="J69" s="51"/>
      <c r="K69" s="51"/>
      <c r="L69" s="51"/>
      <c r="M69" s="51"/>
      <c r="N69" s="143"/>
      <c r="O69" s="143"/>
      <c r="P69" s="143"/>
      <c r="Q69" s="143"/>
      <c r="R69" s="143"/>
      <c r="S69" s="143"/>
      <c r="T69" s="143"/>
      <c r="U69" s="143"/>
      <c r="V69" s="143"/>
      <c r="W69" s="143"/>
      <c r="X69" s="143"/>
      <c r="Y69" s="143"/>
      <c r="Z69" s="142"/>
    </row>
    <row r="70" spans="1:26" ht="20.100000000000001" customHeight="1" x14ac:dyDescent="0.15">
      <c r="A70" s="118"/>
      <c r="B70" s="118"/>
      <c r="C70" s="137"/>
      <c r="D70" s="138"/>
      <c r="E70" s="143"/>
      <c r="F70" s="143"/>
      <c r="G70" s="143"/>
      <c r="H70" s="143"/>
      <c r="I70" s="140"/>
      <c r="J70" s="145" t="s">
        <v>106</v>
      </c>
      <c r="K70" s="144"/>
      <c r="L70" s="144"/>
      <c r="M70" s="144"/>
      <c r="N70" s="144"/>
      <c r="O70" s="144"/>
      <c r="P70" s="144"/>
      <c r="Q70" s="144"/>
      <c r="R70" s="144"/>
      <c r="S70" s="144"/>
      <c r="T70" s="144"/>
      <c r="U70" s="144"/>
      <c r="V70" s="144"/>
      <c r="W70" s="144"/>
      <c r="X70" s="144"/>
      <c r="Y70" s="144"/>
      <c r="Z70" s="142"/>
    </row>
    <row r="71" spans="1:26" ht="20.100000000000001" customHeight="1" x14ac:dyDescent="0.15">
      <c r="A71" s="118">
        <f>IFERROR(IF(OR(AND($I63="する",AND($I71&lt;&gt;"", OR(ISERROR(FIND("@"&amp;LEFT($I71,3)&amp;"@", 都道府県3))=FALSE, ISERROR(FIND("@"&amp;LEFT($I71,4)&amp;"@",都道府県4))=FALSE))=FALSE),AND($I63="しない",NOT(ISBLANK($I71)))),1001,0),3)</f>
        <v>0</v>
      </c>
      <c r="B71" s="118"/>
      <c r="C71" s="137"/>
      <c r="D71" s="138">
        <v>3</v>
      </c>
      <c r="E71" s="113" t="s">
        <v>45</v>
      </c>
      <c r="I71" s="52"/>
      <c r="J71" s="52"/>
      <c r="K71" s="52"/>
      <c r="L71" s="52"/>
      <c r="M71" s="52"/>
      <c r="N71" s="52"/>
      <c r="O71" s="52"/>
      <c r="P71" s="52"/>
      <c r="Q71" s="53"/>
      <c r="R71" s="52"/>
      <c r="S71" s="52"/>
      <c r="T71" s="52"/>
      <c r="U71" s="52"/>
      <c r="V71" s="52"/>
      <c r="W71" s="52"/>
      <c r="X71" s="52"/>
      <c r="Y71" s="52"/>
      <c r="Z71" s="142"/>
    </row>
    <row r="72" spans="1:26" ht="20.100000000000001" customHeight="1" x14ac:dyDescent="0.15">
      <c r="A72" s="118"/>
      <c r="B72" s="118"/>
      <c r="C72" s="137"/>
      <c r="D72" s="138"/>
      <c r="E72" s="143"/>
      <c r="F72" s="143"/>
      <c r="G72" s="143"/>
      <c r="H72" s="143"/>
      <c r="I72" s="140"/>
      <c r="J72" s="145" t="s">
        <v>46</v>
      </c>
      <c r="K72" s="144"/>
      <c r="L72" s="144"/>
      <c r="M72" s="144"/>
      <c r="N72" s="144"/>
      <c r="O72" s="144"/>
      <c r="P72" s="144"/>
      <c r="Q72" s="144"/>
      <c r="R72" s="144"/>
      <c r="S72" s="144"/>
      <c r="T72" s="144"/>
      <c r="U72" s="144"/>
      <c r="V72" s="144"/>
      <c r="W72" s="144"/>
      <c r="X72" s="144"/>
      <c r="Y72" s="144"/>
      <c r="Z72" s="142"/>
    </row>
    <row r="73" spans="1:26" ht="20.100000000000001" customHeight="1" x14ac:dyDescent="0.15">
      <c r="A73" s="118">
        <f>IFERROR(IF(OR(AND($I63="する",TRIM($I73)=""),AND($I63="しない",NOT(ISBLANK($I73)))),1001,0),3)</f>
        <v>0</v>
      </c>
      <c r="B73" s="118"/>
      <c r="C73" s="137"/>
      <c r="D73" s="138">
        <v>4</v>
      </c>
      <c r="E73" s="113" t="s">
        <v>47</v>
      </c>
      <c r="I73" s="54"/>
      <c r="J73" s="54"/>
      <c r="K73" s="54"/>
      <c r="L73" s="54"/>
      <c r="M73" s="54"/>
      <c r="N73" s="54"/>
      <c r="O73" s="54"/>
      <c r="P73" s="54"/>
      <c r="Q73" s="75"/>
      <c r="R73" s="54"/>
      <c r="S73" s="54"/>
      <c r="T73" s="54"/>
      <c r="U73" s="54"/>
      <c r="V73" s="54"/>
      <c r="W73" s="54"/>
      <c r="X73" s="54"/>
      <c r="Y73" s="54"/>
      <c r="Z73" s="142"/>
    </row>
    <row r="74" spans="1:26" ht="30" customHeight="1" x14ac:dyDescent="0.15">
      <c r="A74" s="118"/>
      <c r="B74" s="118"/>
      <c r="C74" s="146"/>
      <c r="D74" s="143"/>
      <c r="I74" s="140"/>
      <c r="J74" s="166" t="s">
        <v>271</v>
      </c>
      <c r="K74" s="166"/>
      <c r="L74" s="166"/>
      <c r="M74" s="166"/>
      <c r="N74" s="166"/>
      <c r="O74" s="166"/>
      <c r="P74" s="166"/>
      <c r="Q74" s="166"/>
      <c r="R74" s="166"/>
      <c r="S74" s="166"/>
      <c r="T74" s="166"/>
      <c r="U74" s="166"/>
      <c r="V74" s="166"/>
      <c r="W74" s="166"/>
      <c r="X74" s="166"/>
      <c r="Y74" s="166"/>
      <c r="Z74" s="142"/>
    </row>
    <row r="75" spans="1:26" ht="20.100000000000001" customHeight="1" x14ac:dyDescent="0.15">
      <c r="A75" s="118">
        <f>IFERROR(IF(OR(AND($I63="する",TRIM($I75)=""),AND($I63="しない",NOT(ISBLANK($I75)))),1001,0),3)</f>
        <v>0</v>
      </c>
      <c r="B75" s="118"/>
      <c r="C75" s="137"/>
      <c r="D75" s="138">
        <v>5</v>
      </c>
      <c r="E75" s="113" t="s">
        <v>48</v>
      </c>
      <c r="I75" s="54"/>
      <c r="J75" s="54"/>
      <c r="K75" s="54"/>
      <c r="L75" s="54"/>
      <c r="M75" s="54"/>
      <c r="N75" s="54"/>
      <c r="O75" s="54"/>
      <c r="P75" s="54"/>
      <c r="Q75" s="54"/>
      <c r="R75" s="54"/>
      <c r="S75" s="54"/>
      <c r="T75" s="54"/>
      <c r="U75" s="54"/>
      <c r="V75" s="54"/>
      <c r="W75" s="54"/>
      <c r="X75" s="54"/>
      <c r="Y75" s="54"/>
      <c r="Z75" s="142"/>
    </row>
    <row r="76" spans="1:26" ht="30" customHeight="1" x14ac:dyDescent="0.15">
      <c r="A76" s="118"/>
      <c r="B76" s="118"/>
      <c r="C76" s="146"/>
      <c r="D76" s="143"/>
      <c r="E76" s="143"/>
      <c r="F76" s="143"/>
      <c r="G76" s="143"/>
      <c r="H76" s="143"/>
      <c r="I76" s="140"/>
      <c r="J76" s="166" t="s">
        <v>272</v>
      </c>
      <c r="K76" s="166"/>
      <c r="L76" s="166"/>
      <c r="M76" s="166"/>
      <c r="N76" s="166"/>
      <c r="O76" s="166"/>
      <c r="P76" s="166"/>
      <c r="Q76" s="166"/>
      <c r="R76" s="166"/>
      <c r="S76" s="166"/>
      <c r="T76" s="166"/>
      <c r="U76" s="166"/>
      <c r="V76" s="166"/>
      <c r="W76" s="166"/>
      <c r="X76" s="166"/>
      <c r="Y76" s="166"/>
      <c r="Z76" s="142"/>
    </row>
    <row r="77" spans="1:26" ht="20.100000000000001" customHeight="1" x14ac:dyDescent="0.15">
      <c r="A77" s="118">
        <f>IFERROR(IF(OR(AND($I63="する",TRIM($I77)=""),AND($I63="しない",NOT(ISBLANK($I77)))),1001,0),3)</f>
        <v>0</v>
      </c>
      <c r="B77" s="118"/>
      <c r="C77" s="137"/>
      <c r="D77" s="138">
        <v>6</v>
      </c>
      <c r="E77" s="113" t="s">
        <v>66</v>
      </c>
      <c r="I77" s="54"/>
      <c r="J77" s="54"/>
      <c r="K77" s="54"/>
      <c r="L77" s="54"/>
      <c r="M77" s="54"/>
      <c r="N77" s="54"/>
      <c r="O77" s="54"/>
      <c r="P77" s="54"/>
      <c r="Q77" s="54"/>
      <c r="R77" s="54"/>
      <c r="S77" s="54"/>
      <c r="T77" s="54"/>
      <c r="U77" s="54"/>
      <c r="V77" s="54"/>
      <c r="W77" s="54"/>
      <c r="X77" s="54"/>
      <c r="Y77" s="54"/>
      <c r="Z77" s="142"/>
    </row>
    <row r="78" spans="1:26" ht="20.100000000000001" customHeight="1" x14ac:dyDescent="0.15">
      <c r="A78" s="118"/>
      <c r="B78" s="118"/>
      <c r="C78" s="146"/>
      <c r="D78" s="143"/>
      <c r="E78" s="143"/>
      <c r="F78" s="143"/>
      <c r="G78" s="143"/>
      <c r="H78" s="143"/>
      <c r="I78" s="140"/>
      <c r="J78" s="155" t="s">
        <v>67</v>
      </c>
      <c r="K78" s="144"/>
      <c r="L78" s="144"/>
      <c r="M78" s="144"/>
      <c r="N78" s="144"/>
      <c r="O78" s="144"/>
      <c r="P78" s="144"/>
      <c r="Q78" s="144"/>
      <c r="R78" s="144"/>
      <c r="S78" s="144"/>
      <c r="T78" s="144"/>
      <c r="U78" s="144"/>
      <c r="V78" s="144"/>
      <c r="W78" s="144"/>
      <c r="X78" s="144"/>
      <c r="Y78" s="144"/>
      <c r="Z78" s="142"/>
    </row>
    <row r="79" spans="1:26" ht="20.100000000000001" customHeight="1" x14ac:dyDescent="0.15">
      <c r="A79" s="118">
        <f>IFERROR(IF(OR(AND($I63="する",OR(TRIM($I79)="", NOT(OR(IFERROR(SEARCH(" ",$I79),0)&gt;0, IFERROR(SEARCH("　",$I79),0)&gt;0)))),AND($I63="しない",NOT(ISBLANK($I79)))),1001,0),3)</f>
        <v>0</v>
      </c>
      <c r="B79" s="118"/>
      <c r="C79" s="137"/>
      <c r="D79" s="138">
        <v>7</v>
      </c>
      <c r="E79" s="113" t="s">
        <v>68</v>
      </c>
      <c r="I79" s="54"/>
      <c r="J79" s="54"/>
      <c r="K79" s="54"/>
      <c r="L79" s="54"/>
      <c r="M79" s="54"/>
      <c r="N79" s="54"/>
      <c r="O79" s="54"/>
      <c r="P79" s="54"/>
      <c r="Q79" s="54"/>
      <c r="R79" s="54"/>
      <c r="S79" s="54"/>
      <c r="T79" s="54"/>
      <c r="U79" s="54"/>
      <c r="V79" s="54"/>
      <c r="W79" s="54"/>
      <c r="X79" s="54"/>
      <c r="Y79" s="54"/>
      <c r="Z79" s="142"/>
    </row>
    <row r="80" spans="1:26" ht="20.100000000000001" customHeight="1" x14ac:dyDescent="0.15">
      <c r="A80" s="118"/>
      <c r="B80" s="118"/>
      <c r="C80" s="146"/>
      <c r="D80" s="143"/>
      <c r="E80" s="167" t="s">
        <v>69</v>
      </c>
      <c r="F80" s="143"/>
      <c r="G80" s="143"/>
      <c r="H80" s="143"/>
      <c r="I80" s="149"/>
      <c r="J80" s="145" t="s">
        <v>52</v>
      </c>
      <c r="K80" s="145"/>
      <c r="L80" s="145"/>
      <c r="M80" s="145"/>
      <c r="N80" s="145"/>
      <c r="O80" s="145"/>
      <c r="P80" s="145"/>
      <c r="Q80" s="145"/>
      <c r="R80" s="145"/>
      <c r="S80" s="145"/>
      <c r="T80" s="145"/>
      <c r="U80" s="145"/>
      <c r="V80" s="145"/>
      <c r="W80" s="145"/>
      <c r="X80" s="145"/>
      <c r="Y80" s="145"/>
      <c r="Z80" s="142"/>
    </row>
    <row r="81" spans="1:27" ht="20.100000000000001" customHeight="1" x14ac:dyDescent="0.15">
      <c r="A81" s="118">
        <f>IFERROR(IF(OR(AND($I63="する",OR(TRIM($I81)="", NOT(OR(IFERROR(SEARCH(" ",$I81),0)&gt;0, IFERROR(SEARCH("　",$I81),0)&gt;0)))),AND($I63="しない",NOT(ISBLANK($I81)))),1001,0),3)</f>
        <v>0</v>
      </c>
      <c r="B81" s="118"/>
      <c r="C81" s="137"/>
      <c r="D81" s="138">
        <v>8</v>
      </c>
      <c r="E81" s="113" t="s">
        <v>68</v>
      </c>
      <c r="I81" s="54"/>
      <c r="J81" s="54"/>
      <c r="K81" s="54"/>
      <c r="L81" s="54"/>
      <c r="M81" s="54"/>
      <c r="N81" s="54"/>
      <c r="O81" s="54"/>
      <c r="P81" s="54"/>
      <c r="Q81" s="54"/>
      <c r="R81" s="54"/>
      <c r="S81" s="54"/>
      <c r="T81" s="54"/>
      <c r="U81" s="54"/>
      <c r="V81" s="54"/>
      <c r="W81" s="54"/>
      <c r="X81" s="54"/>
      <c r="Y81" s="54"/>
      <c r="Z81" s="142"/>
    </row>
    <row r="82" spans="1:27" ht="20.100000000000001" customHeight="1" x14ac:dyDescent="0.15">
      <c r="A82" s="118"/>
      <c r="B82" s="118"/>
      <c r="C82" s="146"/>
      <c r="D82" s="143"/>
      <c r="E82" s="143"/>
      <c r="F82" s="143"/>
      <c r="G82" s="143"/>
      <c r="H82" s="143"/>
      <c r="I82" s="149"/>
      <c r="J82" s="145" t="s">
        <v>54</v>
      </c>
      <c r="K82" s="145"/>
      <c r="L82" s="145"/>
      <c r="M82" s="145"/>
      <c r="N82" s="145"/>
      <c r="O82" s="145"/>
      <c r="P82" s="145"/>
      <c r="Q82" s="145"/>
      <c r="R82" s="145"/>
      <c r="S82" s="145"/>
      <c r="T82" s="145"/>
      <c r="U82" s="145"/>
      <c r="V82" s="145"/>
      <c r="W82" s="145"/>
      <c r="X82" s="145"/>
      <c r="Y82" s="145"/>
      <c r="Z82" s="142"/>
    </row>
    <row r="83" spans="1:27" ht="20.100000000000001" customHeight="1" x14ac:dyDescent="0.15">
      <c r="A83" s="118">
        <f>IFERROR(IF(OR(AND($I63="する",NOT(AND(TRIM($I83)&lt;&gt;"",ISNUMBER(VALUE(SUBSTITUTE($I83,"-",""))),IFERROR(SEARCH("-",$I83),0)&gt;0))), AND($I63="しない",NOT(ISBLANK($I83)))),1001,0),3)</f>
        <v>0</v>
      </c>
      <c r="B83" s="118"/>
      <c r="C83" s="137"/>
      <c r="D83" s="138">
        <v>9</v>
      </c>
      <c r="E83" s="113" t="s">
        <v>55</v>
      </c>
      <c r="I83" s="54"/>
      <c r="J83" s="54"/>
      <c r="K83" s="54"/>
      <c r="L83" s="54"/>
      <c r="M83" s="54"/>
      <c r="O83" s="150" t="s">
        <v>56</v>
      </c>
      <c r="P83" s="1"/>
      <c r="Q83" s="113" t="s">
        <v>57</v>
      </c>
      <c r="Y83" s="144"/>
      <c r="Z83" s="142"/>
    </row>
    <row r="84" spans="1:27" ht="20.100000000000001" customHeight="1" x14ac:dyDescent="0.15">
      <c r="A84" s="118">
        <f>IFERROR(IF(AND($I63="しない",NOT(ISBLANK($P83))),1001,0),3)</f>
        <v>0</v>
      </c>
      <c r="B84" s="118"/>
      <c r="C84" s="146"/>
      <c r="D84" s="143"/>
      <c r="E84" s="143"/>
      <c r="F84" s="143"/>
      <c r="G84" s="143"/>
      <c r="H84" s="143"/>
      <c r="I84" s="140"/>
      <c r="J84" s="145" t="s">
        <v>58</v>
      </c>
      <c r="K84" s="144"/>
      <c r="L84" s="144"/>
      <c r="M84" s="144"/>
      <c r="N84" s="144"/>
      <c r="O84" s="144"/>
      <c r="P84" s="144"/>
      <c r="Q84" s="144"/>
      <c r="R84" s="144"/>
      <c r="S84" s="144"/>
      <c r="T84" s="144"/>
      <c r="U84" s="144"/>
      <c r="V84" s="144"/>
      <c r="W84" s="144"/>
      <c r="X84" s="144"/>
      <c r="Y84" s="144"/>
      <c r="Z84" s="142"/>
    </row>
    <row r="85" spans="1:27" ht="20.100000000000001" customHeight="1" x14ac:dyDescent="0.15">
      <c r="A85" s="118">
        <f>IFERROR(IF(OR(AND($I63="する",AND(TRIM($I85)&lt;&gt;"",NOT(AND(ISNUMBER(VALUE(SUBSTITUTE($I85,"-",""))),IFERROR(SEARCH("-",$I85),0)&gt;0)))), AND($I63="しない",NOT(ISBLANK($I85)))),1001,0),3)</f>
        <v>0</v>
      </c>
      <c r="B85" s="118"/>
      <c r="C85" s="137"/>
      <c r="D85" s="138">
        <v>10</v>
      </c>
      <c r="E85" s="113" t="s">
        <v>59</v>
      </c>
      <c r="I85" s="54"/>
      <c r="J85" s="54"/>
      <c r="K85" s="54"/>
      <c r="L85" s="54"/>
      <c r="M85" s="54"/>
      <c r="N85" s="144"/>
      <c r="O85" s="144"/>
      <c r="P85" s="144"/>
      <c r="Q85" s="144"/>
      <c r="R85" s="144"/>
      <c r="S85" s="144"/>
      <c r="T85" s="144"/>
      <c r="U85" s="144"/>
      <c r="V85" s="144"/>
      <c r="W85" s="144"/>
      <c r="X85" s="144"/>
      <c r="Y85" s="144"/>
      <c r="Z85" s="142"/>
    </row>
    <row r="86" spans="1:27" ht="20.100000000000001" customHeight="1" x14ac:dyDescent="0.15">
      <c r="A86" s="118"/>
      <c r="B86" s="118"/>
      <c r="C86" s="146"/>
      <c r="D86" s="143"/>
      <c r="E86" s="143"/>
      <c r="F86" s="143"/>
      <c r="G86" s="143"/>
      <c r="H86" s="143"/>
      <c r="I86" s="140"/>
      <c r="J86" s="145" t="s">
        <v>58</v>
      </c>
      <c r="K86" s="144"/>
      <c r="L86" s="144"/>
      <c r="M86" s="144"/>
      <c r="N86" s="144"/>
      <c r="O86" s="144"/>
      <c r="P86" s="144"/>
      <c r="Q86" s="144"/>
      <c r="R86" s="144"/>
      <c r="S86" s="144"/>
      <c r="T86" s="144"/>
      <c r="U86" s="144"/>
      <c r="V86" s="144"/>
      <c r="W86" s="144"/>
      <c r="X86" s="144"/>
      <c r="Y86" s="144"/>
      <c r="Z86" s="142"/>
    </row>
    <row r="87" spans="1:27" ht="20.100000000000001" customHeight="1" x14ac:dyDescent="0.15">
      <c r="A87" s="118">
        <f>IFERROR(IF(OR(AND($I63="する",AND(TRIM($I87)&lt;&gt;"",NOT(IFERROR(SEARCH("@",$I87),0)&gt;0))),AND($I63="しない",NOT(ISBLANK($I87)))),1001,0),3)</f>
        <v>0</v>
      </c>
      <c r="B87" s="118"/>
      <c r="C87" s="146"/>
      <c r="D87" s="138">
        <v>11</v>
      </c>
      <c r="E87" s="113" t="s">
        <v>60</v>
      </c>
      <c r="I87" s="54"/>
      <c r="J87" s="54"/>
      <c r="K87" s="54"/>
      <c r="L87" s="54"/>
      <c r="M87" s="54"/>
      <c r="N87" s="54"/>
      <c r="O87" s="54"/>
      <c r="P87" s="54"/>
      <c r="Q87" s="55"/>
      <c r="R87" s="54"/>
      <c r="S87" s="54"/>
      <c r="T87" s="54"/>
      <c r="U87" s="54"/>
      <c r="V87" s="54"/>
      <c r="W87" s="54"/>
      <c r="X87" s="54"/>
      <c r="Y87" s="54"/>
      <c r="Z87" s="142"/>
    </row>
    <row r="88" spans="1:27" ht="20.100000000000001" customHeight="1" x14ac:dyDescent="0.15">
      <c r="A88" s="118"/>
      <c r="B88" s="118"/>
      <c r="C88" s="146"/>
      <c r="D88" s="138"/>
      <c r="I88" s="140"/>
      <c r="J88" s="151" t="s">
        <v>104</v>
      </c>
      <c r="K88" s="168"/>
      <c r="L88" s="144"/>
      <c r="M88" s="144"/>
      <c r="N88" s="144"/>
      <c r="O88" s="144"/>
      <c r="P88" s="144"/>
      <c r="Q88" s="169"/>
      <c r="R88" s="144"/>
      <c r="S88" s="144"/>
      <c r="T88" s="144"/>
      <c r="U88" s="144"/>
      <c r="V88" s="144"/>
      <c r="W88" s="144"/>
      <c r="X88" s="144"/>
      <c r="Y88" s="144"/>
      <c r="Z88" s="143"/>
      <c r="AA88" s="154"/>
    </row>
    <row r="89" spans="1:27" ht="20.100000000000001" customHeight="1" x14ac:dyDescent="0.15">
      <c r="A89" s="118"/>
      <c r="B89" s="118"/>
      <c r="C89" s="157"/>
      <c r="D89" s="158"/>
      <c r="E89" s="158"/>
      <c r="F89" s="158"/>
      <c r="G89" s="158"/>
      <c r="H89" s="158"/>
      <c r="I89" s="170"/>
      <c r="J89" s="171"/>
      <c r="K89" s="172"/>
      <c r="L89" s="171"/>
      <c r="M89" s="171"/>
      <c r="N89" s="171"/>
      <c r="O89" s="171"/>
      <c r="P89" s="171"/>
      <c r="Q89" s="173"/>
      <c r="R89" s="171"/>
      <c r="S89" s="171"/>
      <c r="T89" s="171"/>
      <c r="U89" s="171"/>
      <c r="V89" s="171"/>
      <c r="W89" s="171"/>
      <c r="X89" s="171"/>
      <c r="Y89" s="171"/>
      <c r="Z89" s="158"/>
      <c r="AA89" s="154"/>
    </row>
    <row r="90" spans="1:27" ht="20.100000000000001" customHeight="1" x14ac:dyDescent="0.15">
      <c r="A90" s="118"/>
      <c r="B90" s="118"/>
      <c r="C90" s="143"/>
      <c r="D90" s="143"/>
      <c r="E90" s="143"/>
      <c r="F90" s="143"/>
      <c r="G90" s="143"/>
      <c r="H90" s="143"/>
      <c r="I90" s="162"/>
      <c r="J90" s="143"/>
      <c r="K90" s="174"/>
      <c r="L90" s="143"/>
      <c r="M90" s="143"/>
      <c r="N90" s="143"/>
      <c r="O90" s="143"/>
      <c r="P90" s="143"/>
      <c r="Q90" s="143"/>
      <c r="R90" s="143"/>
      <c r="S90" s="143"/>
      <c r="T90" s="143"/>
      <c r="U90" s="143"/>
      <c r="V90" s="143"/>
      <c r="W90" s="143"/>
      <c r="X90" s="143"/>
      <c r="Y90" s="143"/>
      <c r="Z90" s="143"/>
    </row>
    <row r="91" spans="1:27" ht="15.75" hidden="1" customHeight="1" x14ac:dyDescent="0.15">
      <c r="A91" s="118"/>
      <c r="B91" s="118"/>
      <c r="C91" s="143"/>
      <c r="D91" s="143"/>
      <c r="E91" s="143"/>
      <c r="F91" s="143"/>
      <c r="G91" s="143"/>
      <c r="H91" s="143"/>
      <c r="I91" s="162"/>
      <c r="J91" s="143"/>
      <c r="K91" s="174"/>
      <c r="L91" s="143"/>
      <c r="M91" s="143"/>
      <c r="N91" s="143"/>
      <c r="O91" s="143"/>
      <c r="P91" s="143"/>
      <c r="Q91" s="143"/>
      <c r="R91" s="143"/>
      <c r="S91" s="143"/>
      <c r="T91" s="143"/>
      <c r="U91" s="143"/>
      <c r="V91" s="143"/>
      <c r="W91" s="143"/>
      <c r="X91" s="143"/>
      <c r="Y91" s="143"/>
      <c r="Z91" s="143"/>
    </row>
    <row r="92" spans="1:27" ht="15.75" hidden="1" customHeight="1" x14ac:dyDescent="0.15">
      <c r="A92" s="118"/>
      <c r="B92" s="118"/>
      <c r="C92" s="143"/>
      <c r="D92" s="143"/>
      <c r="E92" s="143"/>
      <c r="F92" s="143"/>
      <c r="G92" s="143"/>
      <c r="H92" s="143"/>
      <c r="I92" s="162"/>
      <c r="J92" s="143"/>
      <c r="K92" s="174"/>
      <c r="L92" s="143"/>
      <c r="M92" s="143"/>
      <c r="N92" s="143"/>
      <c r="O92" s="143"/>
      <c r="P92" s="143"/>
      <c r="Q92" s="143"/>
      <c r="R92" s="143"/>
      <c r="S92" s="143"/>
      <c r="T92" s="143"/>
      <c r="U92" s="143"/>
      <c r="V92" s="143"/>
      <c r="W92" s="143"/>
      <c r="X92" s="143"/>
      <c r="Y92" s="143"/>
      <c r="Z92" s="143"/>
    </row>
    <row r="93" spans="1:27" ht="15.75" hidden="1" customHeight="1" x14ac:dyDescent="0.15">
      <c r="A93" s="118"/>
      <c r="B93" s="118"/>
      <c r="C93" s="143"/>
      <c r="D93" s="143"/>
      <c r="E93" s="143"/>
      <c r="F93" s="143"/>
      <c r="G93" s="143"/>
      <c r="H93" s="143"/>
      <c r="I93" s="162"/>
      <c r="J93" s="143"/>
      <c r="K93" s="174"/>
      <c r="L93" s="143"/>
      <c r="M93" s="143"/>
      <c r="N93" s="143"/>
      <c r="O93" s="143"/>
      <c r="P93" s="143"/>
      <c r="Q93" s="143"/>
      <c r="R93" s="143"/>
      <c r="S93" s="143"/>
      <c r="T93" s="143"/>
      <c r="U93" s="143"/>
      <c r="V93" s="143"/>
      <c r="W93" s="143"/>
      <c r="X93" s="143"/>
      <c r="Y93" s="143"/>
      <c r="Z93" s="143"/>
    </row>
    <row r="94" spans="1:27" ht="15.75" hidden="1" customHeight="1" x14ac:dyDescent="0.15">
      <c r="A94" s="118"/>
      <c r="B94" s="118"/>
      <c r="C94" s="143"/>
      <c r="D94" s="143"/>
      <c r="E94" s="143"/>
      <c r="F94" s="143"/>
      <c r="G94" s="143"/>
      <c r="H94" s="143"/>
      <c r="I94" s="162"/>
      <c r="J94" s="143"/>
      <c r="K94" s="174"/>
      <c r="L94" s="143"/>
      <c r="M94" s="143"/>
      <c r="N94" s="143"/>
      <c r="O94" s="143"/>
      <c r="P94" s="143"/>
      <c r="Q94" s="143"/>
      <c r="R94" s="143"/>
      <c r="S94" s="143"/>
      <c r="T94" s="143"/>
      <c r="U94" s="143"/>
      <c r="V94" s="143"/>
      <c r="W94" s="143"/>
      <c r="X94" s="143"/>
      <c r="Y94" s="143"/>
      <c r="Z94" s="143"/>
    </row>
    <row r="95" spans="1:27" ht="15.75" hidden="1" customHeight="1" x14ac:dyDescent="0.15">
      <c r="A95" s="118"/>
      <c r="B95" s="118"/>
      <c r="C95" s="143"/>
      <c r="D95" s="143"/>
      <c r="E95" s="143"/>
      <c r="F95" s="143"/>
      <c r="G95" s="143"/>
      <c r="H95" s="143"/>
      <c r="I95" s="162"/>
      <c r="J95" s="143"/>
      <c r="K95" s="174"/>
      <c r="L95" s="143"/>
      <c r="M95" s="143"/>
      <c r="N95" s="143"/>
      <c r="O95" s="143"/>
      <c r="P95" s="143"/>
      <c r="Q95" s="143"/>
      <c r="R95" s="143"/>
      <c r="S95" s="143"/>
      <c r="T95" s="143"/>
      <c r="U95" s="143"/>
      <c r="V95" s="143"/>
      <c r="W95" s="143"/>
      <c r="X95" s="143"/>
      <c r="Y95" s="143"/>
      <c r="Z95" s="143"/>
    </row>
    <row r="96" spans="1:27" ht="15.75" hidden="1" customHeight="1" x14ac:dyDescent="0.15">
      <c r="A96" s="118"/>
      <c r="B96" s="118"/>
      <c r="C96" s="143"/>
      <c r="D96" s="143"/>
      <c r="E96" s="143"/>
      <c r="F96" s="143"/>
      <c r="G96" s="143"/>
      <c r="H96" s="143"/>
      <c r="I96" s="162"/>
      <c r="J96" s="143"/>
      <c r="K96" s="174"/>
      <c r="L96" s="143"/>
      <c r="M96" s="143"/>
      <c r="N96" s="143"/>
      <c r="O96" s="143"/>
      <c r="P96" s="143"/>
      <c r="Q96" s="143"/>
      <c r="R96" s="143"/>
      <c r="S96" s="143"/>
      <c r="T96" s="143"/>
      <c r="U96" s="143"/>
      <c r="V96" s="143"/>
      <c r="W96" s="143"/>
      <c r="X96" s="143"/>
      <c r="Y96" s="143"/>
      <c r="Z96" s="143"/>
    </row>
    <row r="97" spans="1:26" ht="15.75" hidden="1" customHeight="1" x14ac:dyDescent="0.15">
      <c r="A97" s="118"/>
      <c r="B97" s="118"/>
      <c r="C97" s="143"/>
      <c r="D97" s="143"/>
      <c r="E97" s="143"/>
      <c r="F97" s="143"/>
      <c r="G97" s="143"/>
      <c r="H97" s="143"/>
      <c r="I97" s="162"/>
      <c r="J97" s="143"/>
      <c r="K97" s="174"/>
      <c r="L97" s="143"/>
      <c r="M97" s="143"/>
      <c r="N97" s="143"/>
      <c r="O97" s="143"/>
      <c r="P97" s="143"/>
      <c r="Q97" s="143"/>
      <c r="R97" s="143"/>
      <c r="S97" s="143"/>
      <c r="T97" s="143"/>
      <c r="U97" s="143"/>
      <c r="V97" s="143"/>
      <c r="W97" s="143"/>
      <c r="X97" s="143"/>
      <c r="Y97" s="143"/>
      <c r="Z97" s="143"/>
    </row>
    <row r="98" spans="1:26" ht="15.75" hidden="1" customHeight="1" x14ac:dyDescent="0.15">
      <c r="A98" s="118"/>
      <c r="B98" s="118"/>
      <c r="C98" s="143"/>
      <c r="D98" s="143"/>
      <c r="E98" s="143"/>
      <c r="F98" s="143"/>
      <c r="G98" s="143"/>
      <c r="H98" s="143"/>
      <c r="I98" s="162"/>
      <c r="J98" s="143"/>
      <c r="K98" s="174"/>
      <c r="L98" s="143"/>
      <c r="M98" s="143"/>
      <c r="N98" s="143"/>
      <c r="O98" s="143"/>
      <c r="P98" s="143"/>
      <c r="Q98" s="143"/>
      <c r="R98" s="143"/>
      <c r="S98" s="143"/>
      <c r="T98" s="143"/>
      <c r="U98" s="143"/>
      <c r="V98" s="143"/>
      <c r="W98" s="143"/>
      <c r="X98" s="143"/>
      <c r="Y98" s="143"/>
      <c r="Z98" s="143"/>
    </row>
    <row r="99" spans="1:26" ht="15.75" hidden="1" customHeight="1" x14ac:dyDescent="0.15">
      <c r="A99" s="118"/>
      <c r="B99" s="118"/>
      <c r="C99" s="143"/>
      <c r="D99" s="143"/>
      <c r="E99" s="143"/>
      <c r="F99" s="143"/>
      <c r="G99" s="143"/>
      <c r="H99" s="143"/>
      <c r="I99" s="162"/>
      <c r="J99" s="143"/>
      <c r="K99" s="174"/>
      <c r="L99" s="143"/>
      <c r="M99" s="143"/>
      <c r="N99" s="143"/>
      <c r="O99" s="143"/>
      <c r="P99" s="143"/>
      <c r="Q99" s="143"/>
      <c r="R99" s="143"/>
      <c r="S99" s="143"/>
      <c r="T99" s="143"/>
      <c r="U99" s="143"/>
      <c r="V99" s="143"/>
      <c r="W99" s="143"/>
      <c r="X99" s="143"/>
      <c r="Y99" s="143"/>
      <c r="Z99" s="143"/>
    </row>
    <row r="100" spans="1:26" ht="15.75" hidden="1" customHeight="1" x14ac:dyDescent="0.15">
      <c r="A100" s="118"/>
      <c r="B100" s="118"/>
      <c r="C100" s="143"/>
      <c r="D100" s="143"/>
      <c r="E100" s="143"/>
      <c r="F100" s="143"/>
      <c r="G100" s="143"/>
      <c r="H100" s="143"/>
      <c r="I100" s="162"/>
      <c r="J100" s="143"/>
      <c r="K100" s="174"/>
      <c r="L100" s="143"/>
      <c r="M100" s="143"/>
      <c r="N100" s="143"/>
      <c r="O100" s="143"/>
      <c r="P100" s="143"/>
      <c r="Q100" s="143"/>
      <c r="R100" s="143"/>
      <c r="S100" s="143"/>
      <c r="T100" s="143"/>
      <c r="U100" s="143"/>
      <c r="V100" s="143"/>
      <c r="W100" s="143"/>
      <c r="X100" s="143"/>
      <c r="Y100" s="143"/>
      <c r="Z100" s="143"/>
    </row>
    <row r="101" spans="1:26" ht="15.75" hidden="1" customHeight="1" x14ac:dyDescent="0.15">
      <c r="A101" s="118"/>
      <c r="B101" s="118"/>
      <c r="C101" s="143"/>
      <c r="D101" s="143"/>
      <c r="E101" s="143"/>
      <c r="F101" s="143"/>
      <c r="G101" s="143"/>
      <c r="H101" s="143"/>
      <c r="I101" s="162"/>
      <c r="J101" s="143"/>
      <c r="K101" s="174"/>
      <c r="L101" s="143"/>
      <c r="M101" s="143"/>
      <c r="N101" s="143"/>
      <c r="O101" s="143"/>
      <c r="P101" s="143"/>
      <c r="Q101" s="143"/>
      <c r="R101" s="143"/>
      <c r="S101" s="143"/>
      <c r="T101" s="143"/>
      <c r="U101" s="143"/>
      <c r="V101" s="143"/>
      <c r="W101" s="143"/>
      <c r="X101" s="143"/>
      <c r="Y101" s="143"/>
      <c r="Z101" s="143"/>
    </row>
    <row r="102" spans="1:26" ht="15.75" hidden="1" customHeight="1" x14ac:dyDescent="0.15">
      <c r="A102" s="118"/>
      <c r="B102" s="118"/>
      <c r="C102" s="143"/>
      <c r="D102" s="143"/>
      <c r="E102" s="143"/>
      <c r="F102" s="143"/>
      <c r="G102" s="143"/>
      <c r="H102" s="143"/>
      <c r="I102" s="162"/>
      <c r="J102" s="143"/>
      <c r="K102" s="174"/>
      <c r="L102" s="143"/>
      <c r="M102" s="143"/>
      <c r="N102" s="143"/>
      <c r="O102" s="143"/>
      <c r="P102" s="143"/>
      <c r="Q102" s="143"/>
      <c r="R102" s="143"/>
      <c r="S102" s="143"/>
      <c r="T102" s="143"/>
      <c r="U102" s="143"/>
      <c r="V102" s="143"/>
      <c r="W102" s="143"/>
      <c r="X102" s="143"/>
      <c r="Y102" s="143"/>
      <c r="Z102" s="143"/>
    </row>
    <row r="103" spans="1:26" ht="15.75" hidden="1" customHeight="1" x14ac:dyDescent="0.15">
      <c r="A103" s="118"/>
      <c r="B103" s="118"/>
      <c r="C103" s="143"/>
      <c r="D103" s="143"/>
      <c r="E103" s="143"/>
      <c r="F103" s="143"/>
      <c r="G103" s="143"/>
      <c r="H103" s="143"/>
      <c r="I103" s="162"/>
      <c r="J103" s="143"/>
      <c r="K103" s="174"/>
      <c r="L103" s="143"/>
      <c r="M103" s="143"/>
      <c r="N103" s="143"/>
      <c r="O103" s="143"/>
      <c r="P103" s="143"/>
      <c r="Q103" s="143"/>
      <c r="R103" s="143"/>
      <c r="S103" s="143"/>
      <c r="T103" s="143"/>
      <c r="U103" s="143"/>
      <c r="V103" s="143"/>
      <c r="W103" s="143"/>
      <c r="X103" s="143"/>
      <c r="Y103" s="143"/>
      <c r="Z103" s="143"/>
    </row>
    <row r="104" spans="1:26" ht="15.75" hidden="1" customHeight="1" x14ac:dyDescent="0.15">
      <c r="A104" s="118"/>
      <c r="B104" s="118"/>
      <c r="C104" s="143"/>
      <c r="D104" s="143"/>
      <c r="E104" s="143"/>
      <c r="F104" s="143"/>
      <c r="G104" s="143"/>
      <c r="H104" s="143"/>
      <c r="I104" s="162"/>
      <c r="J104" s="143"/>
      <c r="K104" s="174"/>
      <c r="L104" s="143"/>
      <c r="M104" s="143"/>
      <c r="N104" s="143"/>
      <c r="O104" s="143"/>
      <c r="P104" s="143"/>
      <c r="Q104" s="143"/>
      <c r="R104" s="143"/>
      <c r="S104" s="143"/>
      <c r="T104" s="143"/>
      <c r="U104" s="143"/>
      <c r="V104" s="143"/>
      <c r="W104" s="143"/>
      <c r="X104" s="143"/>
      <c r="Y104" s="143"/>
      <c r="Z104" s="143"/>
    </row>
    <row r="105" spans="1:26" ht="15.75" hidden="1" customHeight="1" x14ac:dyDescent="0.15">
      <c r="A105" s="118"/>
      <c r="B105" s="118"/>
      <c r="C105" s="143"/>
      <c r="D105" s="143"/>
      <c r="E105" s="143"/>
      <c r="F105" s="143"/>
      <c r="G105" s="143"/>
      <c r="H105" s="143"/>
      <c r="I105" s="162"/>
      <c r="J105" s="143"/>
      <c r="K105" s="174"/>
      <c r="L105" s="143"/>
      <c r="M105" s="143"/>
      <c r="N105" s="143"/>
      <c r="O105" s="143"/>
      <c r="P105" s="143"/>
      <c r="Q105" s="143"/>
      <c r="R105" s="143"/>
      <c r="S105" s="143"/>
      <c r="T105" s="143"/>
      <c r="U105" s="143"/>
      <c r="V105" s="143"/>
      <c r="W105" s="143"/>
      <c r="X105" s="143"/>
      <c r="Y105" s="143"/>
      <c r="Z105" s="143"/>
    </row>
    <row r="106" spans="1:26" ht="15.75" hidden="1" customHeight="1" x14ac:dyDescent="0.15">
      <c r="A106" s="118"/>
      <c r="B106" s="118"/>
      <c r="C106" s="143"/>
      <c r="D106" s="143"/>
      <c r="E106" s="143"/>
      <c r="F106" s="143"/>
      <c r="G106" s="143"/>
      <c r="H106" s="143"/>
      <c r="I106" s="162"/>
      <c r="J106" s="143"/>
      <c r="K106" s="174"/>
      <c r="L106" s="143"/>
      <c r="M106" s="143"/>
      <c r="N106" s="143"/>
      <c r="O106" s="143"/>
      <c r="P106" s="143"/>
      <c r="Q106" s="143"/>
      <c r="R106" s="143"/>
      <c r="S106" s="143"/>
      <c r="T106" s="143"/>
      <c r="U106" s="143"/>
      <c r="V106" s="143"/>
      <c r="W106" s="143"/>
      <c r="X106" s="143"/>
      <c r="Y106" s="143"/>
      <c r="Z106" s="143"/>
    </row>
    <row r="107" spans="1:26" ht="15.75" hidden="1" customHeight="1" x14ac:dyDescent="0.15">
      <c r="A107" s="118"/>
      <c r="B107" s="118"/>
      <c r="C107" s="143"/>
      <c r="D107" s="143"/>
      <c r="E107" s="143"/>
      <c r="F107" s="143"/>
      <c r="G107" s="143"/>
      <c r="H107" s="143"/>
      <c r="I107" s="162"/>
      <c r="J107" s="143"/>
      <c r="K107" s="174"/>
      <c r="L107" s="143"/>
      <c r="M107" s="143"/>
      <c r="N107" s="143"/>
      <c r="O107" s="143"/>
      <c r="P107" s="143"/>
      <c r="Q107" s="143"/>
      <c r="R107" s="143"/>
      <c r="S107" s="143"/>
      <c r="T107" s="143"/>
      <c r="U107" s="143"/>
      <c r="V107" s="143"/>
      <c r="W107" s="143"/>
      <c r="X107" s="143"/>
      <c r="Y107" s="143"/>
      <c r="Z107" s="143"/>
    </row>
    <row r="108" spans="1:26" ht="20.100000000000001" customHeight="1" x14ac:dyDescent="0.15">
      <c r="A108" s="118"/>
      <c r="B108" s="118"/>
      <c r="C108" s="143"/>
      <c r="D108" s="143"/>
      <c r="E108" s="143"/>
      <c r="F108" s="143"/>
      <c r="G108" s="143"/>
      <c r="H108" s="143"/>
      <c r="I108" s="162"/>
      <c r="J108" s="143"/>
      <c r="K108" s="174"/>
      <c r="L108" s="143"/>
      <c r="M108" s="143"/>
      <c r="N108" s="143"/>
      <c r="O108" s="143"/>
      <c r="P108" s="143"/>
      <c r="Q108" s="143"/>
      <c r="R108" s="143"/>
      <c r="S108" s="143"/>
      <c r="T108" s="143"/>
      <c r="U108" s="143"/>
      <c r="V108" s="143"/>
      <c r="W108" s="143"/>
      <c r="X108" s="143"/>
      <c r="Y108" s="143"/>
      <c r="Z108" s="143"/>
    </row>
    <row r="109" spans="1:26" ht="20.100000000000001" customHeight="1" x14ac:dyDescent="0.15">
      <c r="A109" s="118"/>
      <c r="B109" s="118"/>
      <c r="C109" s="130" t="s">
        <v>70</v>
      </c>
      <c r="D109" s="131"/>
      <c r="E109" s="131"/>
      <c r="F109" s="131"/>
      <c r="G109" s="131"/>
      <c r="H109" s="132"/>
      <c r="Q109" s="175"/>
    </row>
    <row r="110" spans="1:26" ht="15" customHeight="1" x14ac:dyDescent="0.15">
      <c r="A110" s="118"/>
      <c r="B110" s="118"/>
      <c r="C110" s="176"/>
      <c r="D110" s="177"/>
      <c r="E110" s="177"/>
      <c r="F110" s="177"/>
      <c r="G110" s="177"/>
      <c r="H110" s="177"/>
      <c r="I110" s="178"/>
      <c r="J110" s="135"/>
      <c r="K110" s="178"/>
      <c r="L110" s="135"/>
      <c r="M110" s="135"/>
      <c r="N110" s="135"/>
      <c r="O110" s="135"/>
      <c r="P110" s="135"/>
      <c r="Q110" s="179"/>
      <c r="R110" s="135"/>
      <c r="S110" s="135"/>
      <c r="T110" s="135"/>
      <c r="U110" s="135"/>
      <c r="V110" s="135"/>
      <c r="W110" s="135"/>
      <c r="X110" s="135"/>
      <c r="Y110" s="135"/>
      <c r="Z110" s="136"/>
    </row>
    <row r="111" spans="1:26" ht="30" customHeight="1" x14ac:dyDescent="0.15">
      <c r="A111" s="118"/>
      <c r="B111" s="118"/>
      <c r="C111" s="176"/>
      <c r="D111" s="180" t="s">
        <v>98</v>
      </c>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42"/>
    </row>
    <row r="112" spans="1:26" ht="20.100000000000001" customHeight="1" x14ac:dyDescent="0.15">
      <c r="A112" s="118"/>
      <c r="B112" s="118"/>
      <c r="C112" s="137"/>
      <c r="D112" s="138">
        <v>1</v>
      </c>
      <c r="E112" s="113" t="s">
        <v>71</v>
      </c>
      <c r="I112" s="54"/>
      <c r="J112" s="54"/>
      <c r="K112" s="54"/>
      <c r="L112" s="54"/>
      <c r="M112" s="54"/>
      <c r="N112" s="54"/>
      <c r="O112" s="54"/>
      <c r="P112" s="54"/>
      <c r="Q112" s="78"/>
      <c r="R112" s="54"/>
      <c r="S112" s="54"/>
      <c r="T112" s="54"/>
      <c r="U112" s="54"/>
      <c r="V112" s="54"/>
      <c r="W112" s="54"/>
      <c r="X112" s="54"/>
      <c r="Y112" s="54"/>
      <c r="Z112" s="142"/>
    </row>
    <row r="113" spans="1:26" ht="20.100000000000001" customHeight="1" x14ac:dyDescent="0.15">
      <c r="A113" s="118"/>
      <c r="B113" s="118"/>
      <c r="C113" s="137"/>
      <c r="D113" s="138"/>
      <c r="E113" s="143"/>
      <c r="F113" s="143"/>
      <c r="G113" s="143"/>
      <c r="H113" s="143"/>
      <c r="I113" s="149"/>
      <c r="J113" s="145" t="s">
        <v>72</v>
      </c>
      <c r="K113" s="168"/>
      <c r="L113" s="144"/>
      <c r="M113" s="144"/>
      <c r="N113" s="144"/>
      <c r="O113" s="144"/>
      <c r="P113" s="144"/>
      <c r="Q113" s="181"/>
      <c r="R113" s="144"/>
      <c r="S113" s="144"/>
      <c r="T113" s="144"/>
      <c r="U113" s="144"/>
      <c r="V113" s="144"/>
      <c r="W113" s="144"/>
      <c r="X113" s="144"/>
      <c r="Y113" s="144"/>
      <c r="Z113" s="142"/>
    </row>
    <row r="114" spans="1:26" ht="20.100000000000001" customHeight="1" x14ac:dyDescent="0.15">
      <c r="A114" s="118">
        <f>IFERROR(IF(AND(TRIM($I114)&lt;&gt;"", NOT(OR(IFERROR(SEARCH(" ",$I114),0)&gt;0, IFERROR(SEARCH("　",$I114),0)&gt;0))),1001,0),3)</f>
        <v>0</v>
      </c>
      <c r="B114" s="118"/>
      <c r="C114" s="137"/>
      <c r="D114" s="138">
        <f>D112+1</f>
        <v>2</v>
      </c>
      <c r="E114" s="113" t="s">
        <v>73</v>
      </c>
      <c r="I114" s="54"/>
      <c r="J114" s="54"/>
      <c r="K114" s="54"/>
      <c r="L114" s="54"/>
      <c r="M114" s="54"/>
      <c r="N114" s="54"/>
      <c r="O114" s="54"/>
      <c r="P114" s="54"/>
      <c r="Q114" s="54"/>
      <c r="R114" s="54"/>
      <c r="S114" s="54"/>
      <c r="T114" s="54"/>
      <c r="U114" s="54"/>
      <c r="V114" s="54"/>
      <c r="W114" s="54"/>
      <c r="X114" s="54"/>
      <c r="Y114" s="54"/>
      <c r="Z114" s="142"/>
    </row>
    <row r="115" spans="1:26" ht="20.100000000000001" customHeight="1" x14ac:dyDescent="0.15">
      <c r="A115" s="118"/>
      <c r="B115" s="118"/>
      <c r="C115" s="137"/>
      <c r="D115" s="138"/>
      <c r="E115" s="143"/>
      <c r="F115" s="143"/>
      <c r="G115" s="143"/>
      <c r="H115" s="143"/>
      <c r="I115" s="149"/>
      <c r="J115" s="145" t="s">
        <v>52</v>
      </c>
      <c r="K115" s="145"/>
      <c r="L115" s="145"/>
      <c r="M115" s="145"/>
      <c r="N115" s="145"/>
      <c r="O115" s="145"/>
      <c r="P115" s="145"/>
      <c r="Q115" s="145"/>
      <c r="R115" s="145"/>
      <c r="S115" s="145"/>
      <c r="T115" s="145"/>
      <c r="U115" s="145"/>
      <c r="V115" s="145"/>
      <c r="W115" s="145"/>
      <c r="X115" s="145"/>
      <c r="Y115" s="145"/>
      <c r="Z115" s="142"/>
    </row>
    <row r="116" spans="1:26" ht="20.100000000000001" customHeight="1" x14ac:dyDescent="0.15">
      <c r="A116" s="118">
        <f>IFERROR(IF(AND(TRIM($I116)&lt;&gt;"", NOT(OR(IFERROR(SEARCH(" ",$I116),0)&gt;0, IFERROR(SEARCH("　",$I116),0)&gt;0))),1001,0),3)</f>
        <v>0</v>
      </c>
      <c r="B116" s="118"/>
      <c r="C116" s="137"/>
      <c r="D116" s="138">
        <f>D114+1</f>
        <v>3</v>
      </c>
      <c r="E116" s="113" t="s">
        <v>74</v>
      </c>
      <c r="I116" s="54"/>
      <c r="J116" s="54"/>
      <c r="K116" s="54"/>
      <c r="L116" s="54"/>
      <c r="M116" s="54"/>
      <c r="N116" s="54"/>
      <c r="O116" s="54"/>
      <c r="P116" s="54"/>
      <c r="Q116" s="54"/>
      <c r="R116" s="54"/>
      <c r="S116" s="54"/>
      <c r="T116" s="54"/>
      <c r="U116" s="54"/>
      <c r="V116" s="54"/>
      <c r="W116" s="54"/>
      <c r="X116" s="54"/>
      <c r="Y116" s="54"/>
      <c r="Z116" s="142"/>
    </row>
    <row r="117" spans="1:26" ht="20.100000000000001" customHeight="1" x14ac:dyDescent="0.15">
      <c r="A117" s="118"/>
      <c r="B117" s="118"/>
      <c r="C117" s="137"/>
      <c r="D117" s="143"/>
      <c r="E117" s="143"/>
      <c r="F117" s="143"/>
      <c r="G117" s="143"/>
      <c r="H117" s="143"/>
      <c r="I117" s="149"/>
      <c r="J117" s="145" t="s">
        <v>54</v>
      </c>
      <c r="K117" s="145"/>
      <c r="L117" s="145"/>
      <c r="M117" s="145"/>
      <c r="N117" s="145"/>
      <c r="O117" s="145"/>
      <c r="P117" s="145"/>
      <c r="Q117" s="145"/>
      <c r="R117" s="145"/>
      <c r="S117" s="145"/>
      <c r="T117" s="145"/>
      <c r="U117" s="145"/>
      <c r="V117" s="145"/>
      <c r="W117" s="145"/>
      <c r="X117" s="145"/>
      <c r="Y117" s="145"/>
      <c r="Z117" s="142"/>
    </row>
    <row r="118" spans="1:26" ht="20.100000000000001" customHeight="1" x14ac:dyDescent="0.15">
      <c r="A118" s="118"/>
      <c r="B118" s="118"/>
      <c r="C118" s="137"/>
      <c r="D118" s="138">
        <f>D116+1</f>
        <v>4</v>
      </c>
      <c r="E118" s="113" t="s">
        <v>44</v>
      </c>
      <c r="I118" s="50"/>
      <c r="J118" s="51"/>
      <c r="K118" s="51"/>
      <c r="L118" s="51"/>
      <c r="M118" s="51"/>
      <c r="N118" s="143"/>
      <c r="O118" s="143"/>
      <c r="P118" s="143"/>
      <c r="Q118" s="143"/>
      <c r="R118" s="143"/>
      <c r="S118" s="143"/>
      <c r="T118" s="143"/>
      <c r="U118" s="143"/>
      <c r="V118" s="143"/>
      <c r="W118" s="143"/>
      <c r="X118" s="143"/>
      <c r="Y118" s="143"/>
      <c r="Z118" s="142"/>
    </row>
    <row r="119" spans="1:26" ht="20.100000000000001" customHeight="1" x14ac:dyDescent="0.15">
      <c r="A119" s="118"/>
      <c r="B119" s="118"/>
      <c r="C119" s="137"/>
      <c r="D119" s="138"/>
      <c r="E119" s="143"/>
      <c r="F119" s="143"/>
      <c r="G119" s="143"/>
      <c r="H119" s="143"/>
      <c r="I119" s="140"/>
      <c r="J119" s="145" t="s">
        <v>107</v>
      </c>
      <c r="K119" s="144"/>
      <c r="L119" s="144"/>
      <c r="M119" s="144"/>
      <c r="N119" s="144"/>
      <c r="O119" s="144"/>
      <c r="P119" s="144"/>
      <c r="Q119" s="144"/>
      <c r="R119" s="144"/>
      <c r="S119" s="144"/>
      <c r="T119" s="144"/>
      <c r="U119" s="144"/>
      <c r="V119" s="144"/>
      <c r="W119" s="144"/>
      <c r="X119" s="144"/>
      <c r="Y119" s="144"/>
      <c r="Z119" s="142"/>
    </row>
    <row r="120" spans="1:26" ht="20.100000000000001" customHeight="1" x14ac:dyDescent="0.15">
      <c r="A120" s="118">
        <f>IFERROR(IF(AND(TRIM($I120)&lt;&gt;"", AND(OR(ISERROR(FIND("@"&amp;LEFT($I120,3)&amp;"@", 都道府県3))=FALSE, ISERROR(FIND("@"&amp;LEFT($I120,4)&amp;"@",都道府県4))=FALSE))=FALSE),1001,0),3)</f>
        <v>0</v>
      </c>
      <c r="B120" s="118"/>
      <c r="C120" s="137"/>
      <c r="D120" s="138">
        <f>D118+1</f>
        <v>5</v>
      </c>
      <c r="E120" s="113" t="s">
        <v>45</v>
      </c>
      <c r="I120" s="52"/>
      <c r="J120" s="52"/>
      <c r="K120" s="52"/>
      <c r="L120" s="52"/>
      <c r="M120" s="52"/>
      <c r="N120" s="52"/>
      <c r="O120" s="52"/>
      <c r="P120" s="52"/>
      <c r="Q120" s="53"/>
      <c r="R120" s="52"/>
      <c r="S120" s="52"/>
      <c r="T120" s="52"/>
      <c r="U120" s="52"/>
      <c r="V120" s="52"/>
      <c r="W120" s="52"/>
      <c r="X120" s="52"/>
      <c r="Y120" s="52"/>
      <c r="Z120" s="142"/>
    </row>
    <row r="121" spans="1:26" ht="20.100000000000001" customHeight="1" x14ac:dyDescent="0.15">
      <c r="A121" s="118"/>
      <c r="B121" s="118"/>
      <c r="C121" s="137"/>
      <c r="D121" s="138"/>
      <c r="E121" s="143"/>
      <c r="F121" s="143"/>
      <c r="G121" s="143"/>
      <c r="H121" s="143"/>
      <c r="I121" s="140"/>
      <c r="J121" s="145" t="s">
        <v>75</v>
      </c>
      <c r="K121" s="144"/>
      <c r="L121" s="144"/>
      <c r="M121" s="144"/>
      <c r="N121" s="144"/>
      <c r="O121" s="144"/>
      <c r="P121" s="144"/>
      <c r="Q121" s="144"/>
      <c r="R121" s="144"/>
      <c r="S121" s="144"/>
      <c r="T121" s="144"/>
      <c r="U121" s="144"/>
      <c r="V121" s="144"/>
      <c r="W121" s="144"/>
      <c r="X121" s="144"/>
      <c r="Y121" s="144"/>
      <c r="Z121" s="142"/>
    </row>
    <row r="122" spans="1:26" ht="20.100000000000001" customHeight="1" x14ac:dyDescent="0.15">
      <c r="A122" s="118">
        <f>IFERROR(IF(AND(TRIM($I122)&lt;&gt;"", NOT(AND(ISNUMBER(VALUE(SUBSTITUTE($I122,"-",""))), IFERROR(SEARCH("-",$I122),0)&gt;0))),1001,0),3)</f>
        <v>0</v>
      </c>
      <c r="B122" s="118"/>
      <c r="C122" s="137"/>
      <c r="D122" s="138">
        <f>D120+1</f>
        <v>6</v>
      </c>
      <c r="E122" s="113" t="s">
        <v>55</v>
      </c>
      <c r="I122" s="54"/>
      <c r="J122" s="54"/>
      <c r="K122" s="54"/>
      <c r="L122" s="54"/>
      <c r="M122" s="54"/>
      <c r="O122" s="150" t="s">
        <v>56</v>
      </c>
      <c r="P122" s="1"/>
      <c r="Q122" s="113" t="s">
        <v>57</v>
      </c>
      <c r="Y122" s="144"/>
      <c r="Z122" s="142"/>
    </row>
    <row r="123" spans="1:26" ht="20.100000000000001" customHeight="1" x14ac:dyDescent="0.15">
      <c r="A123" s="118"/>
      <c r="B123" s="118"/>
      <c r="C123" s="146"/>
      <c r="D123" s="143"/>
      <c r="E123" s="143"/>
      <c r="F123" s="143"/>
      <c r="G123" s="143"/>
      <c r="H123" s="143"/>
      <c r="I123" s="140"/>
      <c r="J123" s="145" t="s">
        <v>76</v>
      </c>
      <c r="K123" s="144"/>
      <c r="L123" s="144"/>
      <c r="M123" s="144"/>
      <c r="N123" s="144"/>
      <c r="O123" s="144"/>
      <c r="P123" s="144"/>
      <c r="Q123" s="144"/>
      <c r="R123" s="144"/>
      <c r="S123" s="144"/>
      <c r="T123" s="144"/>
      <c r="U123" s="144"/>
      <c r="V123" s="144"/>
      <c r="W123" s="144"/>
      <c r="X123" s="144"/>
      <c r="Y123" s="144"/>
      <c r="Z123" s="142"/>
    </row>
    <row r="124" spans="1:26" ht="20.100000000000001" customHeight="1" x14ac:dyDescent="0.15">
      <c r="A124" s="118">
        <f>IFERROR(IF(AND(TRIM($I124)&lt;&gt;"", NOT(AND(ISNUMBER(VALUE(SUBSTITUTE($I124,"-",""))), IFERROR(SEARCH("-",$I124),0)&gt;0))),1001,0),3)</f>
        <v>0</v>
      </c>
      <c r="B124" s="118"/>
      <c r="C124" s="137"/>
      <c r="D124" s="138">
        <f>D122+1</f>
        <v>7</v>
      </c>
      <c r="E124" s="113" t="s">
        <v>59</v>
      </c>
      <c r="I124" s="54"/>
      <c r="J124" s="54"/>
      <c r="K124" s="54"/>
      <c r="L124" s="54"/>
      <c r="M124" s="54"/>
      <c r="N124" s="144"/>
      <c r="O124" s="144"/>
      <c r="P124" s="144"/>
      <c r="Q124" s="144"/>
      <c r="R124" s="144"/>
      <c r="S124" s="144"/>
      <c r="T124" s="144"/>
      <c r="U124" s="144"/>
      <c r="V124" s="144"/>
      <c r="W124" s="144"/>
      <c r="X124" s="144"/>
      <c r="Y124" s="144"/>
      <c r="Z124" s="142"/>
    </row>
    <row r="125" spans="1:26" ht="20.100000000000001" customHeight="1" x14ac:dyDescent="0.15">
      <c r="A125" s="118"/>
      <c r="B125" s="118"/>
      <c r="C125" s="146"/>
      <c r="D125" s="143"/>
      <c r="E125" s="143"/>
      <c r="F125" s="143"/>
      <c r="G125" s="143"/>
      <c r="H125" s="143"/>
      <c r="I125" s="140"/>
      <c r="J125" s="145" t="s">
        <v>76</v>
      </c>
      <c r="K125" s="144"/>
      <c r="L125" s="144"/>
      <c r="M125" s="144"/>
      <c r="N125" s="144"/>
      <c r="O125" s="144"/>
      <c r="P125" s="144"/>
      <c r="Q125" s="144"/>
      <c r="R125" s="144"/>
      <c r="S125" s="144"/>
      <c r="T125" s="144"/>
      <c r="U125" s="144"/>
      <c r="V125" s="144"/>
      <c r="W125" s="144"/>
      <c r="X125" s="144"/>
      <c r="Y125" s="144"/>
      <c r="Z125" s="142"/>
    </row>
    <row r="126" spans="1:26" ht="20.100000000000001" customHeight="1" x14ac:dyDescent="0.15">
      <c r="A126" s="118">
        <f>IFERROR(IF(AND(TRIM($I126)&lt;&gt;"", NOT(IFERROR(SEARCH("@",$I126),0)&gt;0)),1001,0),3)</f>
        <v>0</v>
      </c>
      <c r="B126" s="118"/>
      <c r="C126" s="137"/>
      <c r="D126" s="138">
        <f>D124+1</f>
        <v>8</v>
      </c>
      <c r="E126" s="113" t="s">
        <v>60</v>
      </c>
      <c r="I126" s="54"/>
      <c r="J126" s="54"/>
      <c r="K126" s="54"/>
      <c r="L126" s="54"/>
      <c r="M126" s="54"/>
      <c r="N126" s="54"/>
      <c r="O126" s="54"/>
      <c r="P126" s="54"/>
      <c r="Q126" s="55"/>
      <c r="R126" s="54"/>
      <c r="S126" s="54"/>
      <c r="T126" s="54"/>
      <c r="U126" s="54"/>
      <c r="V126" s="54"/>
      <c r="W126" s="54"/>
      <c r="X126" s="54"/>
      <c r="Y126" s="54"/>
      <c r="Z126" s="142"/>
    </row>
    <row r="127" spans="1:26" ht="20.100000000000001" customHeight="1" x14ac:dyDescent="0.15">
      <c r="A127" s="118"/>
      <c r="B127" s="118"/>
      <c r="C127" s="146"/>
      <c r="D127" s="143"/>
      <c r="E127" s="143"/>
      <c r="F127" s="143"/>
      <c r="G127" s="143"/>
      <c r="H127" s="143"/>
      <c r="I127" s="140"/>
      <c r="J127" s="151" t="s">
        <v>105</v>
      </c>
      <c r="K127" s="168"/>
      <c r="L127" s="144"/>
      <c r="M127" s="144"/>
      <c r="N127" s="144"/>
      <c r="O127" s="144"/>
      <c r="P127" s="144"/>
      <c r="Q127" s="169"/>
      <c r="R127" s="144"/>
      <c r="S127" s="144"/>
      <c r="T127" s="144"/>
      <c r="U127" s="144"/>
      <c r="V127" s="144"/>
      <c r="W127" s="144"/>
      <c r="X127" s="144"/>
      <c r="Y127" s="144"/>
      <c r="Z127" s="142"/>
    </row>
    <row r="128" spans="1:26" ht="20.100000000000001" customHeight="1" x14ac:dyDescent="0.15">
      <c r="A128" s="118"/>
      <c r="B128" s="118"/>
      <c r="C128" s="157"/>
      <c r="D128" s="158"/>
      <c r="E128" s="158"/>
      <c r="F128" s="158"/>
      <c r="G128" s="158"/>
      <c r="H128" s="158"/>
      <c r="I128" s="160"/>
      <c r="J128" s="159"/>
      <c r="K128" s="160"/>
      <c r="L128" s="159"/>
      <c r="M128" s="159"/>
      <c r="N128" s="159"/>
      <c r="O128" s="159"/>
      <c r="P128" s="159"/>
      <c r="Q128" s="182"/>
      <c r="R128" s="159"/>
      <c r="S128" s="159"/>
      <c r="T128" s="159"/>
      <c r="U128" s="159"/>
      <c r="V128" s="159"/>
      <c r="W128" s="159"/>
      <c r="X128" s="159"/>
      <c r="Y128" s="159"/>
      <c r="Z128" s="161"/>
    </row>
    <row r="129" spans="1:26" ht="20.100000000000001" customHeight="1" x14ac:dyDescent="0.15">
      <c r="A129" s="118"/>
      <c r="B129" s="118"/>
      <c r="C129" s="143"/>
      <c r="D129" s="143"/>
      <c r="E129" s="143"/>
      <c r="F129" s="143"/>
      <c r="G129" s="143"/>
      <c r="H129" s="143"/>
      <c r="I129" s="163"/>
      <c r="J129" s="163"/>
      <c r="K129" s="163"/>
      <c r="L129" s="163"/>
      <c r="M129" s="163"/>
      <c r="N129" s="163"/>
      <c r="O129" s="163"/>
      <c r="P129" s="163"/>
      <c r="Q129" s="183"/>
      <c r="R129" s="163"/>
      <c r="S129" s="163"/>
      <c r="T129" s="163"/>
      <c r="U129" s="163"/>
      <c r="V129" s="163"/>
      <c r="W129" s="163"/>
      <c r="X129" s="163"/>
      <c r="Y129" s="163"/>
      <c r="Z129" s="143"/>
    </row>
    <row r="130" spans="1:26" ht="15.75" hidden="1" customHeight="1" x14ac:dyDescent="0.15">
      <c r="A130" s="118"/>
      <c r="B130" s="118"/>
      <c r="C130" s="143"/>
      <c r="D130" s="143"/>
      <c r="E130" s="143"/>
      <c r="F130" s="143"/>
      <c r="G130" s="143"/>
      <c r="H130" s="143"/>
      <c r="I130" s="163"/>
      <c r="J130" s="163"/>
      <c r="K130" s="163"/>
      <c r="L130" s="163"/>
      <c r="M130" s="163"/>
      <c r="N130" s="163"/>
      <c r="O130" s="163"/>
      <c r="P130" s="163"/>
      <c r="Q130" s="183"/>
      <c r="R130" s="163"/>
      <c r="S130" s="163"/>
      <c r="T130" s="163"/>
      <c r="U130" s="163"/>
      <c r="V130" s="163"/>
      <c r="W130" s="163"/>
      <c r="X130" s="163"/>
      <c r="Y130" s="163"/>
      <c r="Z130" s="143"/>
    </row>
    <row r="131" spans="1:26" ht="15.75" hidden="1" customHeight="1" x14ac:dyDescent="0.15">
      <c r="A131" s="118"/>
      <c r="B131" s="118"/>
      <c r="C131" s="143"/>
      <c r="D131" s="143"/>
      <c r="E131" s="143"/>
      <c r="F131" s="143"/>
      <c r="G131" s="143"/>
      <c r="H131" s="143"/>
      <c r="I131" s="163"/>
      <c r="J131" s="163"/>
      <c r="K131" s="163"/>
      <c r="L131" s="163"/>
      <c r="M131" s="163"/>
      <c r="N131" s="163"/>
      <c r="O131" s="163"/>
      <c r="P131" s="163"/>
      <c r="Q131" s="183"/>
      <c r="R131" s="163"/>
      <c r="S131" s="163"/>
      <c r="T131" s="163"/>
      <c r="U131" s="163"/>
      <c r="V131" s="163"/>
      <c r="W131" s="163"/>
      <c r="X131" s="163"/>
      <c r="Y131" s="163"/>
      <c r="Z131" s="143"/>
    </row>
    <row r="132" spans="1:26" ht="15.75" hidden="1" customHeight="1" x14ac:dyDescent="0.15">
      <c r="A132" s="118"/>
      <c r="B132" s="118"/>
      <c r="C132" s="143"/>
      <c r="D132" s="143"/>
      <c r="E132" s="143"/>
      <c r="F132" s="143"/>
      <c r="G132" s="143"/>
      <c r="H132" s="143"/>
      <c r="I132" s="163"/>
      <c r="J132" s="163"/>
      <c r="K132" s="163"/>
      <c r="L132" s="163"/>
      <c r="M132" s="163"/>
      <c r="N132" s="163"/>
      <c r="O132" s="163"/>
      <c r="P132" s="163"/>
      <c r="Q132" s="183"/>
      <c r="R132" s="163"/>
      <c r="S132" s="163"/>
      <c r="T132" s="163"/>
      <c r="U132" s="163"/>
      <c r="V132" s="163"/>
      <c r="W132" s="163"/>
      <c r="X132" s="163"/>
      <c r="Y132" s="163"/>
      <c r="Z132" s="143"/>
    </row>
    <row r="133" spans="1:26" ht="15.75" hidden="1" customHeight="1" x14ac:dyDescent="0.15">
      <c r="A133" s="118"/>
      <c r="B133" s="118"/>
      <c r="C133" s="143"/>
      <c r="D133" s="143"/>
      <c r="E133" s="143"/>
      <c r="F133" s="143"/>
      <c r="G133" s="143"/>
      <c r="H133" s="143"/>
      <c r="I133" s="163"/>
      <c r="J133" s="163"/>
      <c r="K133" s="163"/>
      <c r="L133" s="163"/>
      <c r="M133" s="163"/>
      <c r="N133" s="163"/>
      <c r="O133" s="163"/>
      <c r="P133" s="163"/>
      <c r="Q133" s="183"/>
      <c r="R133" s="163"/>
      <c r="S133" s="163"/>
      <c r="T133" s="163"/>
      <c r="U133" s="163"/>
      <c r="V133" s="163"/>
      <c r="W133" s="163"/>
      <c r="X133" s="163"/>
      <c r="Y133" s="163"/>
      <c r="Z133" s="143"/>
    </row>
    <row r="134" spans="1:26" ht="15.75" hidden="1" customHeight="1" x14ac:dyDescent="0.15">
      <c r="A134" s="118"/>
      <c r="B134" s="118"/>
      <c r="C134" s="143"/>
      <c r="D134" s="143"/>
      <c r="E134" s="143"/>
      <c r="F134" s="143"/>
      <c r="G134" s="143"/>
      <c r="H134" s="143"/>
      <c r="I134" s="163"/>
      <c r="J134" s="163"/>
      <c r="K134" s="163"/>
      <c r="L134" s="163"/>
      <c r="M134" s="163"/>
      <c r="N134" s="163"/>
      <c r="O134" s="163"/>
      <c r="P134" s="163"/>
      <c r="Q134" s="183"/>
      <c r="R134" s="163"/>
      <c r="S134" s="163"/>
      <c r="T134" s="163"/>
      <c r="U134" s="163"/>
      <c r="V134" s="163"/>
      <c r="W134" s="163"/>
      <c r="X134" s="163"/>
      <c r="Y134" s="163"/>
      <c r="Z134" s="143"/>
    </row>
    <row r="135" spans="1:26" ht="15.75" hidden="1" customHeight="1" x14ac:dyDescent="0.15">
      <c r="A135" s="118"/>
      <c r="B135" s="118"/>
      <c r="C135" s="143"/>
      <c r="D135" s="143"/>
      <c r="E135" s="143"/>
      <c r="F135" s="143"/>
      <c r="G135" s="143"/>
      <c r="H135" s="143"/>
      <c r="I135" s="163"/>
      <c r="J135" s="163"/>
      <c r="K135" s="163"/>
      <c r="L135" s="163"/>
      <c r="M135" s="163"/>
      <c r="N135" s="163"/>
      <c r="O135" s="163"/>
      <c r="P135" s="163"/>
      <c r="Q135" s="183"/>
      <c r="R135" s="163"/>
      <c r="S135" s="163"/>
      <c r="T135" s="163"/>
      <c r="U135" s="163"/>
      <c r="V135" s="163"/>
      <c r="W135" s="163"/>
      <c r="X135" s="163"/>
      <c r="Y135" s="163"/>
      <c r="Z135" s="143"/>
    </row>
    <row r="136" spans="1:26" ht="15.75" hidden="1" customHeight="1" x14ac:dyDescent="0.15">
      <c r="A136" s="118"/>
      <c r="B136" s="118"/>
      <c r="C136" s="143"/>
      <c r="D136" s="143"/>
      <c r="E136" s="143"/>
      <c r="F136" s="143"/>
      <c r="G136" s="143"/>
      <c r="H136" s="143"/>
      <c r="I136" s="163"/>
      <c r="J136" s="163"/>
      <c r="K136" s="163"/>
      <c r="L136" s="163"/>
      <c r="M136" s="163"/>
      <c r="N136" s="163"/>
      <c r="O136" s="163"/>
      <c r="P136" s="163"/>
      <c r="Q136" s="183"/>
      <c r="R136" s="163"/>
      <c r="S136" s="163"/>
      <c r="T136" s="163"/>
      <c r="U136" s="163"/>
      <c r="V136" s="163"/>
      <c r="W136" s="163"/>
      <c r="X136" s="163"/>
      <c r="Y136" s="163"/>
      <c r="Z136" s="143"/>
    </row>
    <row r="137" spans="1:26" ht="15.75" hidden="1" customHeight="1" x14ac:dyDescent="0.15">
      <c r="A137" s="118"/>
      <c r="B137" s="118"/>
      <c r="C137" s="143"/>
      <c r="D137" s="143"/>
      <c r="E137" s="143"/>
      <c r="F137" s="143"/>
      <c r="G137" s="143"/>
      <c r="H137" s="143"/>
      <c r="I137" s="163"/>
      <c r="J137" s="163"/>
      <c r="K137" s="163"/>
      <c r="L137" s="163"/>
      <c r="M137" s="163"/>
      <c r="N137" s="163"/>
      <c r="O137" s="163"/>
      <c r="P137" s="163"/>
      <c r="Q137" s="183"/>
      <c r="R137" s="163"/>
      <c r="S137" s="163"/>
      <c r="T137" s="163"/>
      <c r="U137" s="163"/>
      <c r="V137" s="163"/>
      <c r="W137" s="163"/>
      <c r="X137" s="163"/>
      <c r="Y137" s="163"/>
      <c r="Z137" s="143"/>
    </row>
    <row r="138" spans="1:26" ht="15.75" hidden="1" customHeight="1" x14ac:dyDescent="0.15">
      <c r="A138" s="118"/>
      <c r="B138" s="118"/>
      <c r="C138" s="143"/>
      <c r="D138" s="143"/>
      <c r="E138" s="143"/>
      <c r="F138" s="143"/>
      <c r="G138" s="143"/>
      <c r="H138" s="143"/>
      <c r="I138" s="163"/>
      <c r="J138" s="163"/>
      <c r="K138" s="163"/>
      <c r="L138" s="163"/>
      <c r="M138" s="163"/>
      <c r="N138" s="163"/>
      <c r="O138" s="163"/>
      <c r="P138" s="163"/>
      <c r="Q138" s="183"/>
      <c r="R138" s="163"/>
      <c r="S138" s="163"/>
      <c r="T138" s="163"/>
      <c r="U138" s="163"/>
      <c r="V138" s="163"/>
      <c r="W138" s="163"/>
      <c r="X138" s="163"/>
      <c r="Y138" s="163"/>
      <c r="Z138" s="143"/>
    </row>
    <row r="139" spans="1:26" ht="15.75" hidden="1" customHeight="1" x14ac:dyDescent="0.15">
      <c r="A139" s="118"/>
      <c r="B139" s="118"/>
      <c r="C139" s="143"/>
      <c r="D139" s="143"/>
      <c r="E139" s="143"/>
      <c r="F139" s="143"/>
      <c r="G139" s="143"/>
      <c r="H139" s="143"/>
      <c r="I139" s="163"/>
      <c r="J139" s="163"/>
      <c r="K139" s="163"/>
      <c r="L139" s="163"/>
      <c r="M139" s="163"/>
      <c r="N139" s="163"/>
      <c r="O139" s="163"/>
      <c r="P139" s="163"/>
      <c r="Q139" s="183"/>
      <c r="R139" s="163"/>
      <c r="S139" s="163"/>
      <c r="T139" s="163"/>
      <c r="U139" s="163"/>
      <c r="V139" s="163"/>
      <c r="W139" s="163"/>
      <c r="X139" s="163"/>
      <c r="Y139" s="163"/>
      <c r="Z139" s="143"/>
    </row>
    <row r="140" spans="1:26" ht="15.75" hidden="1" customHeight="1" x14ac:dyDescent="0.15">
      <c r="A140" s="118"/>
      <c r="B140" s="118"/>
      <c r="C140" s="143"/>
      <c r="D140" s="143"/>
      <c r="E140" s="143"/>
      <c r="F140" s="143"/>
      <c r="G140" s="143"/>
      <c r="H140" s="143"/>
      <c r="I140" s="163"/>
      <c r="J140" s="163"/>
      <c r="K140" s="163"/>
      <c r="L140" s="163"/>
      <c r="M140" s="163"/>
      <c r="N140" s="163"/>
      <c r="O140" s="163"/>
      <c r="P140" s="163"/>
      <c r="Q140" s="183"/>
      <c r="R140" s="163"/>
      <c r="S140" s="163"/>
      <c r="T140" s="163"/>
      <c r="U140" s="163"/>
      <c r="V140" s="163"/>
      <c r="W140" s="163"/>
      <c r="X140" s="163"/>
      <c r="Y140" s="163"/>
      <c r="Z140" s="143"/>
    </row>
    <row r="141" spans="1:26" ht="15.75" hidden="1" customHeight="1" x14ac:dyDescent="0.15">
      <c r="A141" s="118"/>
      <c r="B141" s="118"/>
      <c r="C141" s="143"/>
      <c r="D141" s="143"/>
      <c r="E141" s="143"/>
      <c r="F141" s="143"/>
      <c r="G141" s="143"/>
      <c r="H141" s="143"/>
      <c r="I141" s="163"/>
      <c r="J141" s="163"/>
      <c r="K141" s="163"/>
      <c r="L141" s="163"/>
      <c r="M141" s="163"/>
      <c r="N141" s="163"/>
      <c r="O141" s="163"/>
      <c r="P141" s="163"/>
      <c r="Q141" s="183"/>
      <c r="R141" s="163"/>
      <c r="S141" s="163"/>
      <c r="T141" s="163"/>
      <c r="U141" s="163"/>
      <c r="V141" s="163"/>
      <c r="W141" s="163"/>
      <c r="X141" s="163"/>
      <c r="Y141" s="163"/>
      <c r="Z141" s="143"/>
    </row>
    <row r="142" spans="1:26" ht="15.75" hidden="1" customHeight="1" x14ac:dyDescent="0.15">
      <c r="A142" s="118"/>
      <c r="B142" s="118"/>
      <c r="C142" s="143"/>
      <c r="D142" s="143"/>
      <c r="E142" s="143"/>
      <c r="F142" s="143"/>
      <c r="G142" s="143"/>
      <c r="H142" s="143"/>
      <c r="I142" s="163"/>
      <c r="J142" s="163"/>
      <c r="K142" s="163"/>
      <c r="L142" s="163"/>
      <c r="M142" s="163"/>
      <c r="N142" s="163"/>
      <c r="O142" s="163"/>
      <c r="P142" s="163"/>
      <c r="Q142" s="183"/>
      <c r="R142" s="163"/>
      <c r="S142" s="163"/>
      <c r="T142" s="163"/>
      <c r="U142" s="163"/>
      <c r="V142" s="163"/>
      <c r="W142" s="163"/>
      <c r="X142" s="163"/>
      <c r="Y142" s="163"/>
      <c r="Z142" s="143"/>
    </row>
    <row r="143" spans="1:26" ht="15.75" hidden="1" customHeight="1" x14ac:dyDescent="0.15">
      <c r="A143" s="118"/>
      <c r="B143" s="118"/>
      <c r="C143" s="143"/>
      <c r="D143" s="143"/>
      <c r="E143" s="143"/>
      <c r="F143" s="143"/>
      <c r="G143" s="143"/>
      <c r="H143" s="143"/>
      <c r="I143" s="163"/>
      <c r="J143" s="163"/>
      <c r="K143" s="163"/>
      <c r="L143" s="163"/>
      <c r="M143" s="163"/>
      <c r="N143" s="163"/>
      <c r="O143" s="163"/>
      <c r="P143" s="163"/>
      <c r="Q143" s="183"/>
      <c r="R143" s="163"/>
      <c r="S143" s="163"/>
      <c r="T143" s="163"/>
      <c r="U143" s="163"/>
      <c r="V143" s="163"/>
      <c r="W143" s="163"/>
      <c r="X143" s="163"/>
      <c r="Y143" s="163"/>
      <c r="Z143" s="143"/>
    </row>
    <row r="144" spans="1:26" ht="15.75" hidden="1" customHeight="1" x14ac:dyDescent="0.15">
      <c r="A144" s="118"/>
      <c r="B144" s="118"/>
      <c r="C144" s="143"/>
      <c r="D144" s="143"/>
      <c r="E144" s="143"/>
      <c r="F144" s="143"/>
      <c r="G144" s="143"/>
      <c r="H144" s="143"/>
      <c r="I144" s="163"/>
      <c r="J144" s="163"/>
      <c r="K144" s="163"/>
      <c r="L144" s="163"/>
      <c r="M144" s="163"/>
      <c r="N144" s="163"/>
      <c r="O144" s="163"/>
      <c r="P144" s="163"/>
      <c r="Q144" s="183"/>
      <c r="R144" s="163"/>
      <c r="S144" s="163"/>
      <c r="T144" s="163"/>
      <c r="U144" s="163"/>
      <c r="V144" s="163"/>
      <c r="W144" s="163"/>
      <c r="X144" s="163"/>
      <c r="Y144" s="163"/>
      <c r="Z144" s="143"/>
    </row>
    <row r="145" spans="1:26" ht="15.75" hidden="1" customHeight="1" x14ac:dyDescent="0.15">
      <c r="A145" s="118"/>
      <c r="B145" s="118"/>
      <c r="C145" s="143"/>
      <c r="D145" s="143"/>
      <c r="E145" s="143"/>
      <c r="F145" s="143"/>
      <c r="G145" s="143"/>
      <c r="H145" s="143"/>
      <c r="I145" s="163"/>
      <c r="J145" s="163"/>
      <c r="K145" s="163"/>
      <c r="L145" s="163"/>
      <c r="M145" s="163"/>
      <c r="N145" s="163"/>
      <c r="O145" s="163"/>
      <c r="P145" s="163"/>
      <c r="Q145" s="183"/>
      <c r="R145" s="163"/>
      <c r="S145" s="163"/>
      <c r="T145" s="163"/>
      <c r="U145" s="163"/>
      <c r="V145" s="163"/>
      <c r="W145" s="163"/>
      <c r="X145" s="163"/>
      <c r="Y145" s="163"/>
      <c r="Z145" s="143"/>
    </row>
    <row r="146" spans="1:26" ht="15.75" hidden="1" customHeight="1" x14ac:dyDescent="0.15">
      <c r="A146" s="118"/>
      <c r="B146" s="118"/>
      <c r="C146" s="143"/>
      <c r="D146" s="143"/>
      <c r="E146" s="143"/>
      <c r="F146" s="143"/>
      <c r="G146" s="143"/>
      <c r="H146" s="143"/>
      <c r="I146" s="163"/>
      <c r="J146" s="163"/>
      <c r="K146" s="163"/>
      <c r="L146" s="163"/>
      <c r="M146" s="163"/>
      <c r="N146" s="163"/>
      <c r="O146" s="163"/>
      <c r="P146" s="163"/>
      <c r="Q146" s="183"/>
      <c r="R146" s="163"/>
      <c r="S146" s="163"/>
      <c r="T146" s="163"/>
      <c r="U146" s="163"/>
      <c r="V146" s="163"/>
      <c r="W146" s="163"/>
      <c r="X146" s="163"/>
      <c r="Y146" s="163"/>
      <c r="Z146" s="143"/>
    </row>
    <row r="147" spans="1:26" ht="15.75" hidden="1" customHeight="1" x14ac:dyDescent="0.15">
      <c r="A147" s="118"/>
      <c r="B147" s="118"/>
      <c r="C147" s="143"/>
      <c r="D147" s="143"/>
      <c r="E147" s="143"/>
      <c r="F147" s="143"/>
      <c r="G147" s="143"/>
      <c r="H147" s="143"/>
      <c r="I147" s="163"/>
      <c r="J147" s="163"/>
      <c r="K147" s="163"/>
      <c r="L147" s="163"/>
      <c r="M147" s="163"/>
      <c r="N147" s="163"/>
      <c r="O147" s="163"/>
      <c r="P147" s="163"/>
      <c r="Q147" s="183"/>
      <c r="R147" s="163"/>
      <c r="S147" s="163"/>
      <c r="T147" s="163"/>
      <c r="U147" s="163"/>
      <c r="V147" s="163"/>
      <c r="W147" s="163"/>
      <c r="X147" s="163"/>
      <c r="Y147" s="163"/>
      <c r="Z147" s="143"/>
    </row>
    <row r="148" spans="1:26" ht="15.75" hidden="1" customHeight="1" x14ac:dyDescent="0.15">
      <c r="A148" s="118"/>
      <c r="B148" s="118"/>
      <c r="C148" s="143"/>
      <c r="D148" s="143"/>
      <c r="E148" s="143"/>
      <c r="F148" s="143"/>
      <c r="G148" s="143"/>
      <c r="H148" s="143"/>
      <c r="I148" s="163"/>
      <c r="J148" s="163"/>
      <c r="K148" s="163"/>
      <c r="L148" s="163"/>
      <c r="M148" s="163"/>
      <c r="N148" s="163"/>
      <c r="O148" s="163"/>
      <c r="P148" s="163"/>
      <c r="Q148" s="183"/>
      <c r="R148" s="163"/>
      <c r="S148" s="163"/>
      <c r="T148" s="163"/>
      <c r="U148" s="163"/>
      <c r="V148" s="163"/>
      <c r="W148" s="163"/>
      <c r="X148" s="163"/>
      <c r="Y148" s="163"/>
      <c r="Z148" s="143"/>
    </row>
    <row r="149" spans="1:26" ht="20.100000000000001" customHeight="1" x14ac:dyDescent="0.15">
      <c r="A149" s="118"/>
      <c r="B149" s="118"/>
      <c r="C149" s="143"/>
      <c r="D149" s="143"/>
      <c r="E149" s="143"/>
      <c r="F149" s="143"/>
      <c r="G149" s="143"/>
      <c r="H149" s="143"/>
      <c r="I149" s="163"/>
      <c r="J149" s="143"/>
      <c r="K149" s="143"/>
      <c r="L149" s="143"/>
      <c r="M149" s="143"/>
      <c r="N149" s="143"/>
      <c r="O149" s="143"/>
      <c r="P149" s="143"/>
      <c r="Q149" s="184"/>
      <c r="R149" s="143"/>
      <c r="S149" s="143"/>
      <c r="T149" s="143"/>
      <c r="U149" s="143"/>
      <c r="V149" s="143"/>
      <c r="W149" s="143"/>
      <c r="X149" s="143"/>
      <c r="Y149" s="143"/>
      <c r="Z149" s="143"/>
    </row>
    <row r="150" spans="1:26" ht="20.100000000000001" customHeight="1" x14ac:dyDescent="0.15">
      <c r="A150" s="118"/>
      <c r="B150" s="118"/>
      <c r="C150" s="130" t="s">
        <v>77</v>
      </c>
      <c r="D150" s="131"/>
      <c r="E150" s="131"/>
      <c r="F150" s="131"/>
      <c r="G150" s="131"/>
      <c r="H150" s="132"/>
      <c r="I150" s="164"/>
      <c r="K150" s="164"/>
    </row>
    <row r="151" spans="1:26" ht="20.100000000000001" customHeight="1" x14ac:dyDescent="0.15">
      <c r="A151" s="118"/>
      <c r="B151" s="118"/>
      <c r="C151" s="133"/>
      <c r="D151" s="134"/>
      <c r="E151" s="134"/>
      <c r="F151" s="134"/>
      <c r="G151" s="134"/>
      <c r="H151" s="134"/>
      <c r="I151" s="135"/>
      <c r="J151" s="135"/>
      <c r="K151" s="135"/>
      <c r="L151" s="135"/>
      <c r="M151" s="135"/>
      <c r="N151" s="135"/>
      <c r="O151" s="135"/>
      <c r="P151" s="135"/>
      <c r="Q151" s="135"/>
      <c r="R151" s="135"/>
      <c r="S151" s="135"/>
      <c r="T151" s="135"/>
      <c r="U151" s="135"/>
      <c r="V151" s="135"/>
      <c r="W151" s="135"/>
      <c r="X151" s="135"/>
      <c r="Y151" s="135"/>
      <c r="Z151" s="136"/>
    </row>
    <row r="152" spans="1:26" ht="20.100000000000001" customHeight="1" x14ac:dyDescent="0.15">
      <c r="A152" s="118"/>
      <c r="B152" s="118"/>
      <c r="C152" s="133"/>
      <c r="D152" s="185" t="s">
        <v>78</v>
      </c>
      <c r="E152" s="165"/>
      <c r="F152" s="165"/>
      <c r="G152" s="165"/>
      <c r="H152" s="165"/>
      <c r="I152" s="165"/>
      <c r="J152" s="165"/>
      <c r="K152" s="165"/>
      <c r="L152" s="165"/>
      <c r="M152" s="165"/>
      <c r="N152" s="165"/>
      <c r="O152" s="165"/>
      <c r="P152" s="165"/>
      <c r="Q152" s="165"/>
      <c r="R152" s="165"/>
      <c r="S152" s="165"/>
      <c r="T152" s="165"/>
      <c r="U152" s="165"/>
      <c r="V152" s="165"/>
      <c r="W152" s="165"/>
      <c r="X152" s="144"/>
      <c r="Y152" s="143"/>
      <c r="Z152" s="142"/>
    </row>
    <row r="153" spans="1:26" ht="20.100000000000001" customHeight="1" x14ac:dyDescent="0.15">
      <c r="A153" s="118">
        <f>IFERROR(IF(AND($I153&lt;&gt;"しない", $I153&lt;&gt;"する"),1001,0),3)</f>
        <v>0</v>
      </c>
      <c r="B153" s="118"/>
      <c r="C153" s="137"/>
      <c r="D153" s="138">
        <v>1</v>
      </c>
      <c r="E153" s="143" t="s">
        <v>79</v>
      </c>
      <c r="F153" s="143"/>
      <c r="G153" s="143"/>
      <c r="H153" s="143"/>
      <c r="I153" s="54" t="s">
        <v>80</v>
      </c>
      <c r="J153" s="75"/>
      <c r="K153" s="75"/>
      <c r="L153" s="75"/>
      <c r="M153" s="75"/>
      <c r="N153" s="143"/>
      <c r="O153" s="143"/>
      <c r="P153" s="143"/>
      <c r="Q153" s="143"/>
      <c r="R153" s="143"/>
      <c r="S153" s="143"/>
      <c r="T153" s="143"/>
      <c r="U153" s="143"/>
      <c r="Z153" s="186"/>
    </row>
    <row r="154" spans="1:26" ht="20.100000000000001" customHeight="1" x14ac:dyDescent="0.15">
      <c r="A154" s="118"/>
      <c r="B154" s="118"/>
      <c r="C154" s="146"/>
      <c r="D154" s="143"/>
      <c r="E154" s="143"/>
      <c r="F154" s="143"/>
      <c r="G154" s="143"/>
      <c r="H154" s="143"/>
      <c r="I154" s="187"/>
      <c r="J154" s="145" t="s">
        <v>16</v>
      </c>
      <c r="K154" s="145"/>
      <c r="L154" s="145"/>
      <c r="M154" s="145"/>
      <c r="N154" s="145"/>
      <c r="O154" s="145"/>
      <c r="P154" s="145"/>
      <c r="Q154" s="145"/>
      <c r="R154" s="145"/>
      <c r="S154" s="145"/>
      <c r="T154" s="145"/>
      <c r="U154" s="143"/>
      <c r="Z154" s="186"/>
    </row>
    <row r="155" spans="1:26" ht="20.100000000000001" customHeight="1" x14ac:dyDescent="0.15">
      <c r="A155" s="118">
        <f>IFERROR(IF(AND($I153="する",OR(TRIM($I155)="", NOT(OR(IFERROR(SEARCH(" ",$I155),0)&gt;0, IFERROR(SEARCH("　",$I155),0)&gt;0)))),1001,0),3)</f>
        <v>0</v>
      </c>
      <c r="B155" s="118"/>
      <c r="C155" s="137"/>
      <c r="D155" s="138">
        <v>2</v>
      </c>
      <c r="E155" s="113" t="s">
        <v>73</v>
      </c>
      <c r="I155" s="54"/>
      <c r="J155" s="54"/>
      <c r="K155" s="54"/>
      <c r="L155" s="54"/>
      <c r="M155" s="54"/>
      <c r="N155" s="54"/>
      <c r="O155" s="54"/>
      <c r="P155" s="54"/>
      <c r="Q155" s="54"/>
      <c r="R155" s="54"/>
      <c r="S155" s="54"/>
      <c r="T155" s="54"/>
      <c r="U155" s="54"/>
      <c r="V155" s="54"/>
      <c r="W155" s="54"/>
      <c r="X155" s="54"/>
      <c r="Y155" s="54"/>
      <c r="Z155" s="142"/>
    </row>
    <row r="156" spans="1:26" ht="20.100000000000001" customHeight="1" x14ac:dyDescent="0.15">
      <c r="A156" s="118"/>
      <c r="B156" s="118"/>
      <c r="C156" s="137"/>
      <c r="D156" s="138"/>
      <c r="E156" s="143"/>
      <c r="F156" s="143"/>
      <c r="G156" s="143"/>
      <c r="H156" s="143"/>
      <c r="I156" s="149"/>
      <c r="J156" s="145" t="s">
        <v>52</v>
      </c>
      <c r="K156" s="145"/>
      <c r="L156" s="145"/>
      <c r="M156" s="145"/>
      <c r="N156" s="145"/>
      <c r="O156" s="145"/>
      <c r="P156" s="145"/>
      <c r="Q156" s="145"/>
      <c r="R156" s="145"/>
      <c r="S156" s="145"/>
      <c r="T156" s="145"/>
      <c r="U156" s="145"/>
      <c r="V156" s="145"/>
      <c r="W156" s="145"/>
      <c r="X156" s="145"/>
      <c r="Y156" s="145"/>
      <c r="Z156" s="142"/>
    </row>
    <row r="157" spans="1:26" ht="20.100000000000001" customHeight="1" x14ac:dyDescent="0.15">
      <c r="A157" s="118">
        <f>IFERROR(IF(AND($I153="する",OR(TRIM($I157)="", NOT(OR(IFERROR(SEARCH(" ",$I157),0)&gt;0, IFERROR(SEARCH("　",$I157),0)&gt;0)))),1001,0),3)</f>
        <v>0</v>
      </c>
      <c r="B157" s="118"/>
      <c r="C157" s="137"/>
      <c r="D157" s="138">
        <v>3</v>
      </c>
      <c r="E157" s="113" t="s">
        <v>74</v>
      </c>
      <c r="I157" s="54"/>
      <c r="J157" s="54"/>
      <c r="K157" s="54"/>
      <c r="L157" s="54"/>
      <c r="M157" s="54"/>
      <c r="N157" s="54"/>
      <c r="O157" s="54"/>
      <c r="P157" s="54"/>
      <c r="Q157" s="54"/>
      <c r="R157" s="54"/>
      <c r="S157" s="54"/>
      <c r="T157" s="54"/>
      <c r="U157" s="54"/>
      <c r="V157" s="54"/>
      <c r="W157" s="54"/>
      <c r="X157" s="54"/>
      <c r="Y157" s="54"/>
      <c r="Z157" s="142"/>
    </row>
    <row r="158" spans="1:26" ht="20.100000000000001" customHeight="1" x14ac:dyDescent="0.15">
      <c r="A158" s="118"/>
      <c r="B158" s="118"/>
      <c r="C158" s="146"/>
      <c r="D158" s="143"/>
      <c r="E158" s="143"/>
      <c r="F158" s="143"/>
      <c r="G158" s="143"/>
      <c r="H158" s="143"/>
      <c r="I158" s="149"/>
      <c r="J158" s="145" t="s">
        <v>54</v>
      </c>
      <c r="K158" s="145"/>
      <c r="L158" s="145"/>
      <c r="M158" s="145"/>
      <c r="N158" s="145"/>
      <c r="O158" s="145"/>
      <c r="P158" s="145"/>
      <c r="Q158" s="145"/>
      <c r="R158" s="145"/>
      <c r="S158" s="145"/>
      <c r="T158" s="145"/>
      <c r="U158" s="145"/>
      <c r="V158" s="145"/>
      <c r="W158" s="145"/>
      <c r="X158" s="145"/>
      <c r="Y158" s="145"/>
      <c r="Z158" s="142"/>
    </row>
    <row r="159" spans="1:26" ht="20.100000000000001" customHeight="1" x14ac:dyDescent="0.15">
      <c r="A159" s="118">
        <f>IFERROR(IF(AND($I153="する",OR(TRIM($I159)="", LEN($I159)&lt;&gt;8, NOT(ISNUMBER(VALUE($I159))), IFERROR(SEARCH("-", $I159),0)&gt;0)),1001,0),3)</f>
        <v>0</v>
      </c>
      <c r="B159" s="118"/>
      <c r="C159" s="137"/>
      <c r="D159" s="138">
        <v>4</v>
      </c>
      <c r="E159" s="113" t="s">
        <v>81</v>
      </c>
      <c r="I159" s="54"/>
      <c r="J159" s="54"/>
      <c r="K159" s="54"/>
      <c r="L159" s="54"/>
      <c r="M159" s="54"/>
      <c r="N159" s="143"/>
      <c r="O159" s="143"/>
      <c r="P159" s="143"/>
      <c r="Q159" s="143"/>
      <c r="R159" s="143"/>
      <c r="S159" s="143"/>
      <c r="T159" s="143"/>
      <c r="U159" s="143"/>
      <c r="V159" s="143"/>
      <c r="W159" s="143"/>
      <c r="X159" s="143"/>
      <c r="Y159" s="143"/>
      <c r="Z159" s="142"/>
    </row>
    <row r="160" spans="1:26" ht="20.100000000000001" customHeight="1" x14ac:dyDescent="0.15">
      <c r="A160" s="118"/>
      <c r="B160" s="118"/>
      <c r="C160" s="146"/>
      <c r="D160" s="143"/>
      <c r="E160" s="143"/>
      <c r="F160" s="143"/>
      <c r="G160" s="143"/>
      <c r="H160" s="143"/>
      <c r="I160" s="140"/>
      <c r="J160" s="145" t="s">
        <v>96</v>
      </c>
      <c r="K160" s="144"/>
      <c r="L160" s="144"/>
      <c r="M160" s="144"/>
      <c r="N160" s="144"/>
      <c r="O160" s="144"/>
      <c r="P160" s="144"/>
      <c r="Q160" s="144"/>
      <c r="R160" s="144"/>
      <c r="S160" s="144"/>
      <c r="T160" s="144"/>
      <c r="U160" s="144"/>
      <c r="V160" s="144"/>
      <c r="W160" s="144"/>
      <c r="X160" s="144"/>
      <c r="Y160" s="144"/>
      <c r="Z160" s="142"/>
    </row>
    <row r="161" spans="1:27" ht="20.100000000000001" customHeight="1" x14ac:dyDescent="0.15">
      <c r="A161" s="118">
        <f>IFERROR(IF(AND($I153="する",TRIM($I161)=""),1001,0),3)</f>
        <v>0</v>
      </c>
      <c r="B161" s="118"/>
      <c r="C161" s="137"/>
      <c r="D161" s="138">
        <v>5</v>
      </c>
      <c r="E161" s="113" t="s">
        <v>44</v>
      </c>
      <c r="I161" s="50"/>
      <c r="J161" s="51"/>
      <c r="K161" s="51"/>
      <c r="L161" s="51"/>
      <c r="M161" s="51"/>
      <c r="N161" s="143"/>
      <c r="O161" s="143"/>
      <c r="P161" s="143"/>
      <c r="Q161" s="143"/>
      <c r="R161" s="143"/>
      <c r="S161" s="143"/>
      <c r="T161" s="143"/>
      <c r="U161" s="143"/>
      <c r="V161" s="143"/>
      <c r="W161" s="143"/>
      <c r="X161" s="143"/>
      <c r="Y161" s="143"/>
      <c r="Z161" s="142"/>
    </row>
    <row r="162" spans="1:27" ht="20.100000000000001" customHeight="1" x14ac:dyDescent="0.15">
      <c r="A162" s="118"/>
      <c r="B162" s="118"/>
      <c r="C162" s="137"/>
      <c r="D162" s="138"/>
      <c r="E162" s="143"/>
      <c r="F162" s="143"/>
      <c r="G162" s="143"/>
      <c r="H162" s="143"/>
      <c r="I162" s="140"/>
      <c r="J162" s="145" t="s">
        <v>106</v>
      </c>
      <c r="K162" s="144"/>
      <c r="L162" s="144"/>
      <c r="M162" s="144"/>
      <c r="N162" s="144"/>
      <c r="O162" s="144"/>
      <c r="P162" s="144"/>
      <c r="Q162" s="144"/>
      <c r="R162" s="144"/>
      <c r="S162" s="144"/>
      <c r="T162" s="144"/>
      <c r="U162" s="144"/>
      <c r="V162" s="144"/>
      <c r="W162" s="144"/>
      <c r="X162" s="144"/>
      <c r="Y162" s="144"/>
      <c r="Z162" s="142"/>
    </row>
    <row r="163" spans="1:27" ht="20.100000000000001" customHeight="1" x14ac:dyDescent="0.15">
      <c r="A163" s="118">
        <f>IFERROR(IF(AND($I153="する",AND($I163&lt;&gt;"", OR(ISERROR(FIND("@"&amp;LEFT($I163,3)&amp;"@", 都道府県3))=FALSE, ISERROR(FIND("@"&amp;LEFT($I163,4)&amp;"@",都道府県4))=FALSE))=FALSE),1001,0),3)</f>
        <v>0</v>
      </c>
      <c r="B163" s="118"/>
      <c r="C163" s="137"/>
      <c r="D163" s="138">
        <v>6</v>
      </c>
      <c r="E163" s="113" t="s">
        <v>45</v>
      </c>
      <c r="I163" s="52"/>
      <c r="J163" s="52"/>
      <c r="K163" s="52"/>
      <c r="L163" s="52"/>
      <c r="M163" s="52"/>
      <c r="N163" s="52"/>
      <c r="O163" s="52"/>
      <c r="P163" s="52"/>
      <c r="Q163" s="53"/>
      <c r="R163" s="52"/>
      <c r="S163" s="52"/>
      <c r="T163" s="52"/>
      <c r="U163" s="52"/>
      <c r="V163" s="52"/>
      <c r="W163" s="52"/>
      <c r="X163" s="52"/>
      <c r="Y163" s="52"/>
      <c r="Z163" s="142"/>
    </row>
    <row r="164" spans="1:27" ht="20.100000000000001" customHeight="1" x14ac:dyDescent="0.15">
      <c r="A164" s="118"/>
      <c r="B164" s="118"/>
      <c r="C164" s="137"/>
      <c r="D164" s="138"/>
      <c r="E164" s="143"/>
      <c r="F164" s="143"/>
      <c r="G164" s="143"/>
      <c r="H164" s="143"/>
      <c r="I164" s="140"/>
      <c r="J164" s="145" t="s">
        <v>46</v>
      </c>
      <c r="K164" s="144"/>
      <c r="L164" s="144"/>
      <c r="M164" s="144"/>
      <c r="N164" s="144"/>
      <c r="O164" s="144"/>
      <c r="P164" s="144"/>
      <c r="Q164" s="144"/>
      <c r="R164" s="144"/>
      <c r="S164" s="144"/>
      <c r="T164" s="144"/>
      <c r="U164" s="144"/>
      <c r="V164" s="144"/>
      <c r="W164" s="144"/>
      <c r="X164" s="144"/>
      <c r="Y164" s="144"/>
      <c r="Z164" s="142"/>
    </row>
    <row r="165" spans="1:27" ht="20.100000000000001" customHeight="1" x14ac:dyDescent="0.15">
      <c r="A165" s="118">
        <f>IFERROR(IF(AND($I153="する",NOT(AND(TRIM($I165)&lt;&gt;"",ISNUMBER(VALUE(SUBSTITUTE($I165,"-",""))),IFERROR(SEARCH("-",$I165),0)&gt;0))),1001,0),3)</f>
        <v>0</v>
      </c>
      <c r="B165" s="118"/>
      <c r="C165" s="137"/>
      <c r="D165" s="138">
        <v>7</v>
      </c>
      <c r="E165" s="113" t="s">
        <v>55</v>
      </c>
      <c r="I165" s="54"/>
      <c r="J165" s="54"/>
      <c r="K165" s="54"/>
      <c r="L165" s="54"/>
      <c r="M165" s="54"/>
      <c r="Y165" s="144"/>
      <c r="Z165" s="142"/>
    </row>
    <row r="166" spans="1:27" ht="20.100000000000001" customHeight="1" x14ac:dyDescent="0.15">
      <c r="A166" s="118"/>
      <c r="B166" s="118"/>
      <c r="C166" s="146"/>
      <c r="D166" s="143"/>
      <c r="E166" s="143"/>
      <c r="F166" s="143"/>
      <c r="G166" s="143"/>
      <c r="H166" s="143"/>
      <c r="I166" s="140"/>
      <c r="J166" s="145" t="s">
        <v>58</v>
      </c>
      <c r="K166" s="144"/>
      <c r="L166" s="144"/>
      <c r="M166" s="144"/>
      <c r="N166" s="144"/>
      <c r="O166" s="144"/>
      <c r="P166" s="144"/>
      <c r="Q166" s="144"/>
      <c r="R166" s="144"/>
      <c r="S166" s="144"/>
      <c r="T166" s="144"/>
      <c r="U166" s="144"/>
      <c r="V166" s="144"/>
      <c r="W166" s="144"/>
      <c r="X166" s="144"/>
      <c r="Y166" s="144"/>
      <c r="Z166" s="142"/>
    </row>
    <row r="167" spans="1:27" ht="20.100000000000001" customHeight="1" x14ac:dyDescent="0.15">
      <c r="A167" s="118">
        <f>IFERROR(IF(AND($I153="する",AND(TRIM($I167)&lt;&gt;"",NOT(AND(ISNUMBER(VALUE(SUBSTITUTE($I167,"-",""))),IFERROR(SEARCH("-",$I167),0)&gt;0)))),1001,0),3)</f>
        <v>0</v>
      </c>
      <c r="B167" s="118"/>
      <c r="C167" s="137"/>
      <c r="D167" s="138">
        <v>8</v>
      </c>
      <c r="E167" s="113" t="s">
        <v>59</v>
      </c>
      <c r="I167" s="54"/>
      <c r="J167" s="54"/>
      <c r="K167" s="54"/>
      <c r="L167" s="54"/>
      <c r="M167" s="54"/>
      <c r="N167" s="144"/>
      <c r="O167" s="144"/>
      <c r="P167" s="144"/>
      <c r="Q167" s="144"/>
      <c r="R167" s="144"/>
      <c r="S167" s="144"/>
      <c r="T167" s="144"/>
      <c r="U167" s="144"/>
      <c r="V167" s="144"/>
      <c r="W167" s="144"/>
      <c r="X167" s="144"/>
      <c r="Y167" s="144"/>
      <c r="Z167" s="142"/>
    </row>
    <row r="168" spans="1:27" ht="20.100000000000001" customHeight="1" x14ac:dyDescent="0.15">
      <c r="A168" s="118"/>
      <c r="B168" s="118"/>
      <c r="C168" s="146"/>
      <c r="D168" s="143"/>
      <c r="E168" s="143"/>
      <c r="F168" s="143"/>
      <c r="G168" s="143"/>
      <c r="H168" s="143"/>
      <c r="I168" s="140"/>
      <c r="J168" s="145" t="s">
        <v>58</v>
      </c>
      <c r="K168" s="144"/>
      <c r="L168" s="144"/>
      <c r="M168" s="144"/>
      <c r="N168" s="144"/>
      <c r="O168" s="144"/>
      <c r="P168" s="144"/>
      <c r="Q168" s="144"/>
      <c r="R168" s="144"/>
      <c r="S168" s="144"/>
      <c r="T168" s="144"/>
      <c r="U168" s="144"/>
      <c r="V168" s="144"/>
      <c r="W168" s="144"/>
      <c r="X168" s="144"/>
      <c r="Y168" s="144"/>
      <c r="Z168" s="142"/>
    </row>
    <row r="169" spans="1:27" ht="20.100000000000001" customHeight="1" x14ac:dyDescent="0.15">
      <c r="A169" s="118">
        <f>IFERROR(IF(AND($I153="する",AND(TRIM($I169)&lt;&gt;"", NOT(IFERROR(SEARCH("@",$I169),0)&gt;0))),1001,0),3)</f>
        <v>0</v>
      </c>
      <c r="B169" s="118"/>
      <c r="C169" s="137"/>
      <c r="D169" s="138">
        <v>9</v>
      </c>
      <c r="E169" s="113" t="s">
        <v>60</v>
      </c>
      <c r="I169" s="54"/>
      <c r="J169" s="54"/>
      <c r="K169" s="54"/>
      <c r="L169" s="54"/>
      <c r="M169" s="54"/>
      <c r="N169" s="54"/>
      <c r="O169" s="54"/>
      <c r="P169" s="54"/>
      <c r="Q169" s="55"/>
      <c r="R169" s="54"/>
      <c r="S169" s="54"/>
      <c r="T169" s="54"/>
      <c r="U169" s="54"/>
      <c r="V169" s="54"/>
      <c r="W169" s="54"/>
      <c r="X169" s="54"/>
      <c r="Y169" s="54"/>
      <c r="Z169" s="142"/>
    </row>
    <row r="170" spans="1:27" ht="20.100000000000001" customHeight="1" x14ac:dyDescent="0.15">
      <c r="A170" s="118"/>
      <c r="B170" s="118"/>
      <c r="C170" s="146"/>
      <c r="D170" s="143"/>
      <c r="E170" s="143"/>
      <c r="F170" s="143"/>
      <c r="G170" s="143"/>
      <c r="H170" s="143"/>
      <c r="I170" s="140"/>
      <c r="J170" s="151" t="s">
        <v>104</v>
      </c>
      <c r="K170" s="168"/>
      <c r="L170" s="144"/>
      <c r="M170" s="144"/>
      <c r="N170" s="144"/>
      <c r="O170" s="144"/>
      <c r="P170" s="144"/>
      <c r="Q170" s="169"/>
      <c r="R170" s="144"/>
      <c r="S170" s="144"/>
      <c r="T170" s="144"/>
      <c r="U170" s="144"/>
      <c r="V170" s="144"/>
      <c r="W170" s="144"/>
      <c r="X170" s="144"/>
      <c r="Y170" s="144"/>
      <c r="Z170" s="142"/>
    </row>
    <row r="171" spans="1:27" ht="20.100000000000001" customHeight="1" x14ac:dyDescent="0.15">
      <c r="A171" s="118"/>
      <c r="B171" s="118"/>
      <c r="C171" s="157"/>
      <c r="D171" s="158"/>
      <c r="E171" s="158"/>
      <c r="F171" s="158"/>
      <c r="G171" s="158"/>
      <c r="H171" s="158"/>
      <c r="I171" s="159"/>
      <c r="J171" s="159"/>
      <c r="K171" s="160"/>
      <c r="L171" s="159"/>
      <c r="M171" s="159"/>
      <c r="N171" s="159"/>
      <c r="O171" s="159"/>
      <c r="P171" s="159"/>
      <c r="Q171" s="159"/>
      <c r="R171" s="159"/>
      <c r="S171" s="159"/>
      <c r="T171" s="159"/>
      <c r="U171" s="159"/>
      <c r="V171" s="159"/>
      <c r="W171" s="159"/>
      <c r="X171" s="159"/>
      <c r="Y171" s="188"/>
      <c r="Z171" s="161"/>
      <c r="AA171" s="175"/>
    </row>
    <row r="172" spans="1:27" ht="20.100000000000001" customHeight="1" x14ac:dyDescent="0.15">
      <c r="A172" s="118"/>
      <c r="B172" s="118"/>
      <c r="C172" s="143"/>
      <c r="D172" s="143"/>
      <c r="E172" s="143"/>
      <c r="F172" s="143"/>
      <c r="G172" s="143"/>
      <c r="H172" s="143"/>
      <c r="I172" s="163"/>
      <c r="J172" s="163"/>
      <c r="K172" s="163"/>
      <c r="L172" s="163"/>
      <c r="M172" s="163"/>
      <c r="N172" s="163"/>
      <c r="O172" s="163"/>
      <c r="P172" s="163"/>
      <c r="Q172" s="163"/>
      <c r="R172" s="163"/>
      <c r="S172" s="163"/>
      <c r="T172" s="163"/>
      <c r="U172" s="163"/>
      <c r="V172" s="163"/>
      <c r="W172" s="163"/>
      <c r="X172" s="163"/>
      <c r="Y172" s="189"/>
      <c r="Z172" s="143"/>
      <c r="AA172" s="175"/>
    </row>
    <row r="173" spans="1:27" ht="20.100000000000001" customHeight="1" x14ac:dyDescent="0.15">
      <c r="A173" s="118"/>
      <c r="B173" s="118"/>
      <c r="C173" s="143"/>
      <c r="D173" s="143"/>
      <c r="E173" s="143"/>
      <c r="F173" s="143"/>
      <c r="G173" s="143"/>
      <c r="H173" s="143"/>
      <c r="I173" s="190"/>
      <c r="J173" s="163"/>
      <c r="K173" s="163"/>
      <c r="L173" s="163"/>
      <c r="M173" s="163"/>
      <c r="N173" s="189"/>
      <c r="O173" s="163"/>
      <c r="P173" s="163"/>
      <c r="Q173" s="163"/>
      <c r="R173" s="189"/>
      <c r="S173" s="163"/>
      <c r="T173" s="163"/>
      <c r="U173" s="163"/>
      <c r="V173" s="163"/>
      <c r="W173" s="163"/>
      <c r="X173" s="163"/>
      <c r="Y173" s="163"/>
      <c r="Z173" s="163"/>
      <c r="AA173" s="163"/>
    </row>
    <row r="174" spans="1:27" ht="20.100000000000001" customHeight="1" x14ac:dyDescent="0.15">
      <c r="A174" s="118"/>
      <c r="B174" s="118"/>
      <c r="C174" s="130" t="s">
        <v>14</v>
      </c>
      <c r="D174" s="131"/>
      <c r="E174" s="131"/>
      <c r="F174" s="131"/>
      <c r="G174" s="131"/>
      <c r="H174" s="132"/>
      <c r="I174" s="191"/>
      <c r="J174" s="192"/>
      <c r="K174" s="192"/>
      <c r="L174" s="192"/>
      <c r="M174" s="192"/>
      <c r="N174" s="192"/>
      <c r="O174" s="192"/>
      <c r="P174" s="192"/>
      <c r="Q174" s="192"/>
      <c r="R174" s="192"/>
      <c r="S174" s="192"/>
      <c r="T174" s="192"/>
      <c r="U174" s="192"/>
      <c r="V174" s="192"/>
      <c r="W174" s="192"/>
      <c r="X174" s="192"/>
      <c r="Y174" s="192"/>
      <c r="Z174" s="192"/>
    </row>
    <row r="175" spans="1:27" ht="20.100000000000001" customHeight="1" x14ac:dyDescent="0.15">
      <c r="A175" s="118"/>
      <c r="B175" s="118"/>
      <c r="C175" s="193"/>
      <c r="D175" s="194"/>
      <c r="E175" s="194"/>
      <c r="F175" s="194"/>
      <c r="G175" s="194"/>
      <c r="H175" s="194"/>
      <c r="Z175" s="186"/>
      <c r="AA175" s="154"/>
    </row>
    <row r="176" spans="1:27" ht="20.100000000000001" customHeight="1" x14ac:dyDescent="0.15">
      <c r="A176" s="129"/>
      <c r="B176" s="118"/>
      <c r="C176" s="133"/>
      <c r="D176" s="138">
        <v>1</v>
      </c>
      <c r="E176" s="113" t="s">
        <v>25</v>
      </c>
      <c r="I176" s="44"/>
      <c r="J176" s="45"/>
      <c r="K176" s="45"/>
      <c r="L176" s="45"/>
      <c r="M176" s="45"/>
      <c r="N176" s="195"/>
      <c r="O176" s="195"/>
      <c r="P176" s="195"/>
      <c r="Q176" s="195"/>
      <c r="R176" s="195"/>
      <c r="S176" s="195"/>
      <c r="T176" s="195"/>
      <c r="U176" s="195"/>
      <c r="V176" s="143"/>
      <c r="W176" s="143"/>
      <c r="Z176" s="186"/>
    </row>
    <row r="177" spans="1:26" ht="30" customHeight="1" x14ac:dyDescent="0.15">
      <c r="A177" s="129"/>
      <c r="B177" s="118"/>
      <c r="C177" s="133"/>
      <c r="D177" s="196"/>
      <c r="E177" s="197"/>
      <c r="F177" s="197"/>
      <c r="G177" s="197"/>
      <c r="H177" s="195"/>
      <c r="I177" s="198"/>
      <c r="J177" s="166" t="str">
        <f>日付例&amp;"　事業協同組合、企業組合、協業組合等で官公需適格組合証明を受けている場合は取得年月日を入力してください。"</f>
        <v>例)2024/4/1、R6/4/1　事業協同組合、企業組合、協業組合等で官公需適格組合証明を受けている場合は取得年月日を入力してください。</v>
      </c>
      <c r="K177" s="166"/>
      <c r="L177" s="166"/>
      <c r="M177" s="166"/>
      <c r="N177" s="166"/>
      <c r="O177" s="166"/>
      <c r="P177" s="166"/>
      <c r="Q177" s="166"/>
      <c r="R177" s="166"/>
      <c r="S177" s="166"/>
      <c r="T177" s="166"/>
      <c r="U177" s="166"/>
      <c r="V177" s="166"/>
      <c r="W177" s="166"/>
      <c r="X177" s="166"/>
      <c r="Y177" s="166"/>
      <c r="Z177" s="186"/>
    </row>
    <row r="178" spans="1:26" ht="20.100000000000001" customHeight="1" x14ac:dyDescent="0.15">
      <c r="A178" s="129"/>
      <c r="B178" s="118"/>
      <c r="C178" s="133"/>
      <c r="D178" s="138">
        <v>2</v>
      </c>
      <c r="E178" s="113" t="s">
        <v>26</v>
      </c>
      <c r="I178" s="54"/>
      <c r="J178" s="45"/>
      <c r="K178" s="45"/>
      <c r="L178" s="45"/>
      <c r="M178" s="45"/>
      <c r="N178" s="195"/>
      <c r="O178" s="195"/>
      <c r="P178" s="174"/>
      <c r="Q178" s="195"/>
      <c r="R178" s="195"/>
      <c r="S178" s="195"/>
      <c r="T178" s="195"/>
      <c r="U178" s="195"/>
      <c r="V178" s="143"/>
      <c r="W178" s="143"/>
      <c r="Z178" s="186"/>
    </row>
    <row r="179" spans="1:26" ht="20.100000000000001" customHeight="1" x14ac:dyDescent="0.15">
      <c r="A179" s="129"/>
      <c r="B179" s="118"/>
      <c r="C179" s="133"/>
      <c r="D179" s="196"/>
      <c r="E179" s="197"/>
      <c r="F179" s="197"/>
      <c r="G179" s="197"/>
      <c r="H179" s="195"/>
      <c r="I179" s="198"/>
      <c r="J179" s="199" t="s">
        <v>112</v>
      </c>
      <c r="K179" s="199"/>
      <c r="L179" s="199"/>
      <c r="M179" s="199"/>
      <c r="N179" s="199"/>
      <c r="O179" s="199"/>
      <c r="P179" s="199"/>
      <c r="Q179" s="199"/>
      <c r="R179" s="199"/>
      <c r="S179" s="199"/>
      <c r="T179" s="199"/>
      <c r="U179" s="199"/>
      <c r="V179" s="199"/>
      <c r="W179" s="199"/>
      <c r="X179" s="199"/>
      <c r="Y179" s="199"/>
      <c r="Z179" s="186"/>
    </row>
    <row r="180" spans="1:26" ht="20.100000000000001" customHeight="1" x14ac:dyDescent="0.15">
      <c r="A180" s="118"/>
      <c r="B180" s="118"/>
      <c r="C180" s="137"/>
      <c r="D180" s="138">
        <v>3</v>
      </c>
      <c r="E180" s="143" t="s">
        <v>1</v>
      </c>
      <c r="F180" s="143"/>
      <c r="P180" s="200"/>
      <c r="Q180" s="201"/>
      <c r="R180" s="201"/>
      <c r="S180" s="201"/>
      <c r="T180" s="201"/>
      <c r="U180" s="201"/>
      <c r="V180" s="201"/>
      <c r="W180" s="201"/>
      <c r="X180" s="201"/>
      <c r="Y180" s="201"/>
      <c r="Z180" s="142"/>
    </row>
    <row r="181" spans="1:26" ht="45" customHeight="1" x14ac:dyDescent="0.15">
      <c r="A181" s="118"/>
      <c r="B181" s="118"/>
      <c r="C181" s="137"/>
      <c r="D181" s="138"/>
      <c r="E181" s="202" t="s">
        <v>38</v>
      </c>
      <c r="F181" s="202"/>
      <c r="G181" s="202"/>
      <c r="H181" s="202"/>
      <c r="I181" s="202"/>
      <c r="J181" s="202"/>
      <c r="K181" s="202"/>
      <c r="L181" s="202"/>
      <c r="M181" s="202"/>
      <c r="N181" s="202"/>
      <c r="O181" s="202"/>
      <c r="P181" s="202"/>
      <c r="Q181" s="202"/>
      <c r="R181" s="202"/>
      <c r="S181" s="202"/>
      <c r="T181" s="202"/>
      <c r="U181" s="202"/>
      <c r="V181" s="202"/>
      <c r="W181" s="202"/>
      <c r="X181" s="202"/>
      <c r="Y181" s="202"/>
      <c r="Z181" s="142"/>
    </row>
    <row r="182" spans="1:26" ht="20.100000000000001" customHeight="1" x14ac:dyDescent="0.15">
      <c r="A182" s="118">
        <f>IFERROR(IF(COUNTIF($K183:$K186,"○")&lt;&gt;1,1001,0),3)</f>
        <v>1001</v>
      </c>
      <c r="B182" s="476"/>
      <c r="C182" s="137"/>
      <c r="D182" s="138"/>
      <c r="E182" s="203" t="s">
        <v>8</v>
      </c>
      <c r="F182" s="204"/>
      <c r="G182" s="204"/>
      <c r="H182" s="204"/>
      <c r="I182" s="204"/>
      <c r="J182" s="205"/>
      <c r="K182" s="206" t="s">
        <v>19</v>
      </c>
      <c r="L182" s="207"/>
      <c r="M182" s="208"/>
      <c r="N182" s="209" t="s">
        <v>9</v>
      </c>
      <c r="O182" s="210"/>
      <c r="P182" s="210"/>
      <c r="Q182" s="210"/>
      <c r="R182" s="210"/>
      <c r="S182" s="210"/>
      <c r="T182" s="210"/>
      <c r="U182" s="210"/>
      <c r="V182" s="211"/>
      <c r="W182" s="212" t="s">
        <v>10</v>
      </c>
      <c r="X182" s="213"/>
      <c r="Y182" s="214"/>
      <c r="Z182" s="142"/>
    </row>
    <row r="183" spans="1:26" ht="20.100000000000001" customHeight="1" x14ac:dyDescent="0.15">
      <c r="A183" s="118"/>
      <c r="B183" s="118"/>
      <c r="C183" s="137"/>
      <c r="D183" s="215"/>
      <c r="E183" s="216" t="s">
        <v>20</v>
      </c>
      <c r="F183" s="217"/>
      <c r="G183" s="217"/>
      <c r="H183" s="217"/>
      <c r="I183" s="217"/>
      <c r="J183" s="218"/>
      <c r="K183" s="68"/>
      <c r="L183" s="69"/>
      <c r="M183" s="70"/>
      <c r="N183" s="219"/>
      <c r="O183" s="220"/>
      <c r="P183" s="220"/>
      <c r="Q183" s="220"/>
      <c r="R183" s="220"/>
      <c r="S183" s="220"/>
      <c r="T183" s="220"/>
      <c r="U183" s="220"/>
      <c r="V183" s="221"/>
      <c r="W183" s="222"/>
      <c r="X183" s="223"/>
      <c r="Y183" s="224"/>
      <c r="Z183" s="142"/>
    </row>
    <row r="184" spans="1:26" ht="20.100000000000001" customHeight="1" x14ac:dyDescent="0.15">
      <c r="A184" s="118">
        <f>IFERROR(IF(AND($K184="○",TRIM($N184)=""),1001,0),3)</f>
        <v>0</v>
      </c>
      <c r="B184" s="118"/>
      <c r="C184" s="137"/>
      <c r="D184" s="215"/>
      <c r="E184" s="225" t="s">
        <v>21</v>
      </c>
      <c r="F184" s="226"/>
      <c r="G184" s="226"/>
      <c r="H184" s="226"/>
      <c r="I184" s="226"/>
      <c r="J184" s="227"/>
      <c r="K184" s="37"/>
      <c r="L184" s="76"/>
      <c r="M184" s="77"/>
      <c r="N184" s="58"/>
      <c r="O184" s="35"/>
      <c r="P184" s="35"/>
      <c r="Q184" s="35"/>
      <c r="R184" s="35"/>
      <c r="S184" s="35"/>
      <c r="T184" s="35"/>
      <c r="U184" s="35"/>
      <c r="V184" s="36"/>
      <c r="W184" s="228"/>
      <c r="X184" s="229"/>
      <c r="Y184" s="230"/>
      <c r="Z184" s="142"/>
    </row>
    <row r="185" spans="1:26" ht="20.100000000000001" customHeight="1" x14ac:dyDescent="0.15">
      <c r="A185" s="118">
        <f>IFERROR(IF(AND($K185="○",TRIM($N185)=""),1001,0),3)</f>
        <v>0</v>
      </c>
      <c r="B185" s="118"/>
      <c r="C185" s="137"/>
      <c r="D185" s="215"/>
      <c r="E185" s="225" t="s">
        <v>22</v>
      </c>
      <c r="F185" s="226"/>
      <c r="G185" s="226"/>
      <c r="H185" s="226"/>
      <c r="I185" s="226"/>
      <c r="J185" s="227"/>
      <c r="K185" s="37"/>
      <c r="L185" s="76"/>
      <c r="M185" s="77"/>
      <c r="N185" s="58"/>
      <c r="O185" s="35"/>
      <c r="P185" s="35"/>
      <c r="Q185" s="35"/>
      <c r="R185" s="35"/>
      <c r="S185" s="35"/>
      <c r="T185" s="35"/>
      <c r="U185" s="35"/>
      <c r="V185" s="36"/>
      <c r="W185" s="231">
        <v>100</v>
      </c>
      <c r="X185" s="232"/>
      <c r="Y185" s="233" t="s">
        <v>11</v>
      </c>
      <c r="Z185" s="142"/>
    </row>
    <row r="186" spans="1:26" ht="20.100000000000001" customHeight="1" x14ac:dyDescent="0.15">
      <c r="A186" s="118">
        <f>IFERROR(IF(AND($K186="○",OR(TRIM($N186)="",TRIM($W186)="")),1001,0),3)</f>
        <v>0</v>
      </c>
      <c r="B186" s="118"/>
      <c r="C186" s="137"/>
      <c r="D186" s="215"/>
      <c r="E186" s="234" t="s">
        <v>23</v>
      </c>
      <c r="F186" s="235"/>
      <c r="G186" s="235"/>
      <c r="H186" s="235"/>
      <c r="I186" s="235"/>
      <c r="J186" s="236"/>
      <c r="K186" s="59"/>
      <c r="L186" s="60"/>
      <c r="M186" s="61"/>
      <c r="N186" s="58"/>
      <c r="O186" s="35"/>
      <c r="P186" s="65"/>
      <c r="Q186" s="35"/>
      <c r="R186" s="35"/>
      <c r="S186" s="35"/>
      <c r="T186" s="35"/>
      <c r="U186" s="35"/>
      <c r="V186" s="36"/>
      <c r="W186" s="66"/>
      <c r="X186" s="67"/>
      <c r="Y186" s="237" t="s">
        <v>11</v>
      </c>
      <c r="Z186" s="142"/>
    </row>
    <row r="187" spans="1:26" ht="20.100000000000001" customHeight="1" x14ac:dyDescent="0.15">
      <c r="A187" s="118"/>
      <c r="B187" s="118"/>
      <c r="C187" s="137"/>
      <c r="D187" s="215"/>
      <c r="E187" s="238"/>
      <c r="F187" s="239"/>
      <c r="G187" s="239"/>
      <c r="H187" s="239"/>
      <c r="I187" s="239"/>
      <c r="J187" s="240"/>
      <c r="K187" s="62"/>
      <c r="L187" s="63"/>
      <c r="M187" s="64"/>
      <c r="N187" s="71"/>
      <c r="O187" s="42"/>
      <c r="P187" s="72"/>
      <c r="Q187" s="42"/>
      <c r="R187" s="42"/>
      <c r="S187" s="42"/>
      <c r="T187" s="42"/>
      <c r="U187" s="42"/>
      <c r="V187" s="43"/>
      <c r="W187" s="73"/>
      <c r="X187" s="74"/>
      <c r="Y187" s="241" t="s">
        <v>11</v>
      </c>
      <c r="Z187" s="142"/>
    </row>
    <row r="188" spans="1:26" ht="20.100000000000001" customHeight="1" x14ac:dyDescent="0.15">
      <c r="A188" s="118"/>
      <c r="B188" s="118"/>
      <c r="C188" s="137"/>
      <c r="D188" s="138"/>
      <c r="E188" s="242"/>
      <c r="F188" s="242"/>
      <c r="G188" s="242"/>
      <c r="H188" s="242"/>
      <c r="I188" s="242"/>
      <c r="J188" s="242"/>
      <c r="K188" s="144"/>
      <c r="L188" s="144"/>
      <c r="M188" s="144"/>
      <c r="N188" s="144"/>
      <c r="O188" s="144"/>
      <c r="P188" s="144"/>
      <c r="Q188" s="144"/>
      <c r="R188" s="144"/>
      <c r="S188" s="144"/>
      <c r="T188" s="144"/>
      <c r="U188" s="144"/>
      <c r="V188" s="144"/>
      <c r="W188" s="144"/>
      <c r="X188" s="144"/>
      <c r="Y188" s="144"/>
      <c r="Z188" s="142"/>
    </row>
    <row r="189" spans="1:26" ht="20.100000000000001" customHeight="1" x14ac:dyDescent="0.15">
      <c r="A189" s="118">
        <f>IFERROR(IF(TRIM($I189)="",1001,0),3)</f>
        <v>1001</v>
      </c>
      <c r="B189" s="118"/>
      <c r="C189" s="137"/>
      <c r="D189" s="138">
        <v>4</v>
      </c>
      <c r="E189" s="113" t="s">
        <v>0</v>
      </c>
      <c r="I189" s="56"/>
      <c r="J189" s="56"/>
      <c r="K189" s="56"/>
      <c r="L189" s="56"/>
      <c r="M189" s="56"/>
      <c r="N189" s="143" t="s">
        <v>24</v>
      </c>
      <c r="O189" s="143"/>
      <c r="P189" s="143"/>
      <c r="Q189" s="143"/>
      <c r="R189" s="143"/>
      <c r="S189" s="143"/>
      <c r="T189" s="143"/>
      <c r="U189" s="143"/>
      <c r="V189" s="143"/>
      <c r="W189" s="143"/>
      <c r="X189" s="143"/>
      <c r="Y189" s="143"/>
      <c r="Z189" s="142"/>
    </row>
    <row r="190" spans="1:26" ht="45" customHeight="1" x14ac:dyDescent="0.15">
      <c r="A190" s="118"/>
      <c r="B190" s="118"/>
      <c r="C190" s="146"/>
      <c r="D190" s="143"/>
      <c r="E190" s="143"/>
      <c r="F190" s="143"/>
      <c r="G190" s="143"/>
      <c r="H190" s="143"/>
      <c r="I190" s="140"/>
      <c r="J190" s="166" t="s">
        <v>102</v>
      </c>
      <c r="K190" s="243"/>
      <c r="L190" s="243"/>
      <c r="M190" s="243"/>
      <c r="N190" s="243"/>
      <c r="O190" s="243"/>
      <c r="P190" s="243"/>
      <c r="Q190" s="243"/>
      <c r="R190" s="243"/>
      <c r="S190" s="243"/>
      <c r="T190" s="243"/>
      <c r="U190" s="243"/>
      <c r="V190" s="243"/>
      <c r="W190" s="243"/>
      <c r="X190" s="243"/>
      <c r="Y190" s="243"/>
      <c r="Z190" s="142"/>
    </row>
    <row r="191" spans="1:26" ht="20.100000000000001" customHeight="1" x14ac:dyDescent="0.15">
      <c r="A191" s="118"/>
      <c r="B191" s="118"/>
      <c r="C191" s="137"/>
      <c r="D191" s="138">
        <v>5</v>
      </c>
      <c r="E191" s="113" t="s">
        <v>27</v>
      </c>
      <c r="I191" s="44"/>
      <c r="J191" s="57"/>
      <c r="K191" s="57"/>
      <c r="L191" s="57"/>
      <c r="M191" s="57"/>
      <c r="N191" s="143"/>
      <c r="O191" s="143"/>
      <c r="P191" s="143"/>
      <c r="Q191" s="143"/>
      <c r="R191" s="143"/>
      <c r="S191" s="143"/>
      <c r="T191" s="143"/>
      <c r="U191" s="143"/>
      <c r="V191" s="143"/>
      <c r="W191" s="143"/>
      <c r="X191" s="143"/>
      <c r="Y191" s="143"/>
      <c r="Z191" s="142"/>
    </row>
    <row r="192" spans="1:26" ht="20.100000000000001" customHeight="1" x14ac:dyDescent="0.15">
      <c r="A192" s="118"/>
      <c r="B192" s="118"/>
      <c r="C192" s="146"/>
      <c r="D192" s="143"/>
      <c r="E192" s="143"/>
      <c r="F192" s="143"/>
      <c r="G192" s="143"/>
      <c r="H192" s="143"/>
      <c r="I192" s="140"/>
      <c r="J192" s="145" t="str">
        <f>日付例&amp;"　年月日を入力してください。個人の場合や設立日が1900/3/31以前の場合は、入力不要です。"</f>
        <v>例)2024/4/1、R6/4/1　年月日を入力してください。個人の場合や設立日が1900/3/31以前の場合は、入力不要です。</v>
      </c>
      <c r="K192" s="144"/>
      <c r="L192" s="144"/>
      <c r="M192" s="144"/>
      <c r="N192" s="144"/>
      <c r="O192" s="144"/>
      <c r="P192" s="144"/>
      <c r="Q192" s="144"/>
      <c r="R192" s="144"/>
      <c r="S192" s="144"/>
      <c r="T192" s="144"/>
      <c r="U192" s="144"/>
      <c r="V192" s="144"/>
      <c r="W192" s="144"/>
      <c r="X192" s="144"/>
      <c r="Y192" s="144"/>
      <c r="Z192" s="142"/>
    </row>
    <row r="193" spans="1:27" ht="20.100000000000001" customHeight="1" x14ac:dyDescent="0.15">
      <c r="A193" s="118"/>
      <c r="B193" s="118"/>
      <c r="C193" s="137"/>
      <c r="D193" s="138">
        <v>6</v>
      </c>
      <c r="E193" s="113" t="s">
        <v>82</v>
      </c>
      <c r="F193" s="143"/>
      <c r="G193" s="143"/>
      <c r="H193" s="143"/>
      <c r="I193" s="44"/>
      <c r="J193" s="57"/>
      <c r="K193" s="57"/>
      <c r="L193" s="57"/>
      <c r="M193" s="57"/>
      <c r="N193" s="244"/>
      <c r="O193" s="201"/>
      <c r="P193" s="201"/>
      <c r="Q193" s="201"/>
      <c r="R193" s="201"/>
      <c r="S193" s="201"/>
      <c r="T193" s="201"/>
      <c r="U193" s="201"/>
      <c r="V193" s="201"/>
      <c r="W193" s="201"/>
      <c r="X193" s="201"/>
      <c r="Y193" s="201"/>
      <c r="Z193" s="245"/>
      <c r="AA193" s="146"/>
    </row>
    <row r="194" spans="1:27" ht="20.100000000000001" customHeight="1" x14ac:dyDescent="0.15">
      <c r="A194" s="118"/>
      <c r="B194" s="118"/>
      <c r="C194" s="137"/>
      <c r="D194" s="138"/>
      <c r="E194" s="143"/>
      <c r="F194" s="143"/>
      <c r="G194" s="143"/>
      <c r="H194" s="143"/>
      <c r="I194" s="246"/>
      <c r="J194" s="145" t="str">
        <f>日付例&amp;"　年月日を入力してください。創業日が1900/3/31以前の場合は、入力不要です。"</f>
        <v>例)2024/4/1、R6/4/1　年月日を入力してください。創業日が1900/3/31以前の場合は、入力不要です。</v>
      </c>
      <c r="K194" s="145"/>
      <c r="L194" s="145"/>
      <c r="M194" s="153"/>
      <c r="N194" s="247"/>
      <c r="O194" s="145"/>
      <c r="P194" s="153"/>
      <c r="Q194" s="145"/>
      <c r="R194" s="145"/>
      <c r="S194" s="145"/>
      <c r="T194" s="145"/>
      <c r="U194" s="145"/>
      <c r="V194" s="145"/>
      <c r="W194" s="145"/>
      <c r="X194" s="145"/>
      <c r="Y194" s="145"/>
      <c r="Z194" s="156"/>
      <c r="AA194" s="146"/>
    </row>
    <row r="195" spans="1:27" ht="20.100000000000001" customHeight="1" x14ac:dyDescent="0.15">
      <c r="A195" s="118"/>
      <c r="B195" s="118"/>
      <c r="C195" s="137"/>
      <c r="D195" s="138">
        <v>7</v>
      </c>
      <c r="E195" s="143" t="s">
        <v>28</v>
      </c>
      <c r="F195" s="143"/>
      <c r="G195" s="143"/>
      <c r="H195" s="143"/>
      <c r="I195" s="44"/>
      <c r="J195" s="45"/>
      <c r="K195" s="45"/>
      <c r="L195" s="45"/>
      <c r="M195" s="45"/>
      <c r="N195" s="248" t="s">
        <v>29</v>
      </c>
      <c r="O195" s="44"/>
      <c r="P195" s="55"/>
      <c r="Q195" s="55"/>
      <c r="R195" s="55"/>
      <c r="S195" s="249" t="s">
        <v>30</v>
      </c>
      <c r="U195" s="201"/>
      <c r="V195" s="201"/>
      <c r="W195" s="201"/>
      <c r="X195" s="201"/>
      <c r="Y195" s="201"/>
      <c r="Z195" s="245"/>
      <c r="AA195" s="146"/>
    </row>
    <row r="196" spans="1:27" ht="20.100000000000001" customHeight="1" x14ac:dyDescent="0.15">
      <c r="A196" s="118"/>
      <c r="B196" s="118"/>
      <c r="C196" s="137"/>
      <c r="D196" s="138"/>
      <c r="E196" s="242" t="s">
        <v>31</v>
      </c>
      <c r="F196" s="143"/>
      <c r="G196" s="143"/>
      <c r="H196" s="143"/>
      <c r="I196" s="246"/>
      <c r="J196" s="145" t="str">
        <f>日付例&amp;"　年月日を入力してください。該当しない場合は入力不要です。"</f>
        <v>例)2024/4/1、R6/4/1　年月日を入力してください。該当しない場合は入力不要です。</v>
      </c>
      <c r="K196" s="145"/>
      <c r="L196" s="145"/>
      <c r="M196" s="153"/>
      <c r="N196" s="247"/>
      <c r="O196" s="145"/>
      <c r="P196" s="153"/>
      <c r="Q196" s="145"/>
      <c r="R196" s="145"/>
      <c r="S196" s="145"/>
      <c r="T196" s="145"/>
      <c r="U196" s="145"/>
      <c r="V196" s="145"/>
      <c r="W196" s="145"/>
      <c r="X196" s="145"/>
      <c r="Y196" s="145"/>
      <c r="Z196" s="156"/>
      <c r="AA196" s="146"/>
    </row>
    <row r="197" spans="1:27" ht="20.100000000000001" customHeight="1" x14ac:dyDescent="0.15">
      <c r="A197" s="118"/>
      <c r="B197" s="118"/>
      <c r="C197" s="137"/>
      <c r="D197" s="138">
        <v>8</v>
      </c>
      <c r="E197" s="250" t="s">
        <v>99</v>
      </c>
      <c r="F197" s="143"/>
      <c r="G197" s="143"/>
      <c r="H197" s="143"/>
      <c r="I197" s="44"/>
      <c r="J197" s="45"/>
      <c r="K197" s="45"/>
      <c r="L197" s="45"/>
      <c r="M197" s="45"/>
      <c r="N197" s="251"/>
      <c r="O197" s="201"/>
      <c r="P197" s="200"/>
      <c r="Q197" s="201"/>
      <c r="R197" s="201"/>
      <c r="S197" s="201"/>
      <c r="T197" s="201"/>
      <c r="U197" s="201"/>
      <c r="V197" s="201"/>
      <c r="W197" s="201"/>
      <c r="X197" s="201"/>
      <c r="Y197" s="201"/>
      <c r="Z197" s="245"/>
      <c r="AA197" s="146"/>
    </row>
    <row r="198" spans="1:27" ht="20.100000000000001" customHeight="1" x14ac:dyDescent="0.15">
      <c r="A198" s="118"/>
      <c r="B198" s="118"/>
      <c r="C198" s="137"/>
      <c r="D198" s="138"/>
      <c r="E198" s="242" t="s">
        <v>83</v>
      </c>
      <c r="F198" s="143"/>
      <c r="G198" s="143"/>
      <c r="H198" s="143"/>
      <c r="I198" s="252"/>
      <c r="J198" s="145" t="str">
        <f>日付例&amp;"　年月日を入力してください。該当しない場合は入力不要です。"</f>
        <v>例)2024/4/1、R6/4/1　年月日を入力してください。該当しない場合は入力不要です。</v>
      </c>
      <c r="K198" s="145"/>
      <c r="L198" s="145"/>
      <c r="M198" s="153"/>
      <c r="N198" s="247"/>
      <c r="O198" s="145"/>
      <c r="P198" s="153"/>
      <c r="Q198" s="145"/>
      <c r="R198" s="145"/>
      <c r="X198" s="145"/>
      <c r="Y198" s="145"/>
      <c r="Z198" s="156"/>
      <c r="AA198" s="146"/>
    </row>
    <row r="199" spans="1:27" ht="20.100000000000001" customHeight="1" x14ac:dyDescent="0.15">
      <c r="A199" s="118"/>
      <c r="B199" s="118"/>
      <c r="C199" s="137"/>
      <c r="D199" s="138">
        <v>9</v>
      </c>
      <c r="E199" s="113" t="s">
        <v>108</v>
      </c>
      <c r="I199" s="195"/>
      <c r="J199" s="195"/>
      <c r="K199" s="195"/>
      <c r="L199" s="195"/>
      <c r="M199" s="143"/>
      <c r="N199" s="143"/>
      <c r="O199" s="143"/>
      <c r="P199" s="143"/>
      <c r="Q199" s="143"/>
      <c r="R199" s="143"/>
      <c r="S199" s="143"/>
      <c r="T199" s="143"/>
      <c r="U199" s="143"/>
      <c r="V199" s="143"/>
      <c r="W199" s="143"/>
      <c r="X199" s="143"/>
      <c r="Z199" s="186"/>
    </row>
    <row r="200" spans="1:27" ht="20.100000000000001" customHeight="1" x14ac:dyDescent="0.15">
      <c r="A200" s="118">
        <f>IFERROR(IF(TRIM($I200)="",1001,0),3)</f>
        <v>1001</v>
      </c>
      <c r="B200" s="118"/>
      <c r="C200" s="137"/>
      <c r="E200" s="253" t="s">
        <v>84</v>
      </c>
      <c r="F200" s="254"/>
      <c r="G200" s="254"/>
      <c r="H200" s="255"/>
      <c r="I200" s="79"/>
      <c r="J200" s="80"/>
      <c r="K200" s="80"/>
      <c r="L200" s="80"/>
      <c r="M200" s="81"/>
      <c r="Y200" s="143"/>
      <c r="Z200" s="186"/>
    </row>
    <row r="201" spans="1:27" ht="20.100000000000001" customHeight="1" x14ac:dyDescent="0.15">
      <c r="A201" s="118">
        <f>IFERROR(IF(TRIM($I201)="",1001,0),3)</f>
        <v>1001</v>
      </c>
      <c r="B201" s="118"/>
      <c r="C201" s="137"/>
      <c r="D201" s="138"/>
      <c r="E201" s="256" t="s">
        <v>85</v>
      </c>
      <c r="F201" s="257"/>
      <c r="G201" s="257"/>
      <c r="H201" s="258"/>
      <c r="I201" s="82"/>
      <c r="J201" s="83"/>
      <c r="K201" s="83"/>
      <c r="L201" s="83"/>
      <c r="M201" s="84"/>
      <c r="Y201" s="143"/>
      <c r="Z201" s="186"/>
    </row>
    <row r="202" spans="1:27" ht="20.100000000000001" customHeight="1" x14ac:dyDescent="0.15">
      <c r="A202" s="118">
        <f>IFERROR(IF(TRIM($I202)="",1001,0),3)</f>
        <v>1001</v>
      </c>
      <c r="B202" s="118"/>
      <c r="C202" s="137"/>
      <c r="D202" s="138"/>
      <c r="E202" s="259" t="s">
        <v>86</v>
      </c>
      <c r="F202" s="260"/>
      <c r="G202" s="260"/>
      <c r="H202" s="261"/>
      <c r="I202" s="82"/>
      <c r="J202" s="83"/>
      <c r="K202" s="83"/>
      <c r="L202" s="83"/>
      <c r="M202" s="84"/>
      <c r="Y202" s="143"/>
      <c r="Z202" s="186"/>
    </row>
    <row r="203" spans="1:27" ht="20.100000000000001" customHeight="1" x14ac:dyDescent="0.15">
      <c r="A203" s="118"/>
      <c r="B203" s="118"/>
      <c r="C203" s="137"/>
      <c r="D203" s="138"/>
      <c r="E203" s="256" t="s">
        <v>87</v>
      </c>
      <c r="F203" s="257"/>
      <c r="G203" s="257"/>
      <c r="H203" s="258"/>
      <c r="I203" s="262">
        <f>I200+I201+I202</f>
        <v>0</v>
      </c>
      <c r="J203" s="263"/>
      <c r="K203" s="263"/>
      <c r="L203" s="263"/>
      <c r="M203" s="264"/>
      <c r="Y203" s="143"/>
      <c r="Z203" s="186"/>
    </row>
    <row r="204" spans="1:27" ht="20.100000000000001" customHeight="1" x14ac:dyDescent="0.15">
      <c r="A204" s="118">
        <f>IFERROR(IF(TRIM($I204)="",1001,0),3)</f>
        <v>1001</v>
      </c>
      <c r="B204" s="118"/>
      <c r="C204" s="137"/>
      <c r="D204" s="138"/>
      <c r="E204" s="265" t="s">
        <v>88</v>
      </c>
      <c r="F204" s="266"/>
      <c r="G204" s="266"/>
      <c r="H204" s="267"/>
      <c r="I204" s="85"/>
      <c r="J204" s="86"/>
      <c r="K204" s="86"/>
      <c r="L204" s="86"/>
      <c r="M204" s="87"/>
      <c r="Y204" s="143"/>
      <c r="Z204" s="186"/>
    </row>
    <row r="205" spans="1:27" ht="20.100000000000001" customHeight="1" x14ac:dyDescent="0.15">
      <c r="A205" s="118"/>
      <c r="B205" s="118"/>
      <c r="C205" s="137"/>
      <c r="D205" s="138"/>
      <c r="E205" s="268"/>
      <c r="F205" s="269"/>
      <c r="G205" s="251"/>
      <c r="H205" s="251"/>
      <c r="I205" s="244"/>
      <c r="J205" s="251"/>
      <c r="K205" s="251"/>
      <c r="Y205" s="143"/>
      <c r="Z205" s="186"/>
    </row>
    <row r="206" spans="1:27" ht="20.100000000000001" customHeight="1" x14ac:dyDescent="0.15">
      <c r="A206" s="118"/>
      <c r="B206" s="118"/>
      <c r="C206" s="137"/>
      <c r="D206" s="138">
        <v>10</v>
      </c>
      <c r="E206" s="113" t="s">
        <v>32</v>
      </c>
      <c r="I206" s="54"/>
      <c r="J206" s="57"/>
      <c r="K206" s="57"/>
      <c r="L206" s="57"/>
      <c r="M206" s="57"/>
      <c r="N206" s="143"/>
      <c r="O206" s="143"/>
      <c r="P206" s="143"/>
      <c r="Q206" s="143"/>
      <c r="R206" s="143"/>
      <c r="S206" s="143"/>
      <c r="T206" s="143"/>
      <c r="U206" s="143"/>
      <c r="V206" s="143"/>
      <c r="W206" s="143"/>
      <c r="X206" s="143"/>
      <c r="Y206" s="143"/>
      <c r="Z206" s="142"/>
    </row>
    <row r="207" spans="1:27" ht="60" customHeight="1" x14ac:dyDescent="0.15">
      <c r="A207" s="118"/>
      <c r="B207" s="118"/>
      <c r="C207" s="146"/>
      <c r="D207" s="143"/>
      <c r="E207" s="143"/>
      <c r="F207" s="143"/>
      <c r="G207" s="143"/>
      <c r="H207" s="143"/>
      <c r="I207" s="140"/>
      <c r="J207" s="270" t="s">
        <v>103</v>
      </c>
      <c r="K207" s="270"/>
      <c r="L207" s="270"/>
      <c r="M207" s="270"/>
      <c r="N207" s="270"/>
      <c r="O207" s="270"/>
      <c r="P207" s="270"/>
      <c r="Q207" s="270"/>
      <c r="R207" s="270"/>
      <c r="S207" s="270"/>
      <c r="T207" s="270"/>
      <c r="U207" s="270"/>
      <c r="V207" s="270"/>
      <c r="W207" s="270"/>
      <c r="X207" s="270"/>
      <c r="Y207" s="270"/>
      <c r="Z207" s="142"/>
    </row>
    <row r="208" spans="1:27" ht="20.100000000000001" customHeight="1" x14ac:dyDescent="0.15">
      <c r="A208" s="118"/>
      <c r="B208" s="118"/>
      <c r="C208" s="133"/>
      <c r="D208" s="138">
        <v>11</v>
      </c>
      <c r="E208" s="143" t="s">
        <v>33</v>
      </c>
      <c r="F208" s="134"/>
      <c r="G208" s="134"/>
      <c r="H208" s="134"/>
      <c r="I208" s="143"/>
      <c r="J208" s="143"/>
      <c r="K208" s="143"/>
      <c r="L208" s="143"/>
      <c r="M208" s="143"/>
      <c r="N208" s="143"/>
      <c r="O208" s="143"/>
      <c r="P208" s="143"/>
      <c r="Q208" s="143"/>
      <c r="R208" s="143"/>
      <c r="S208" s="143"/>
      <c r="T208" s="143"/>
      <c r="U208" s="143"/>
      <c r="V208" s="143"/>
      <c r="W208" s="143"/>
      <c r="X208" s="143"/>
      <c r="Y208" s="143"/>
      <c r="Z208" s="142"/>
      <c r="AA208" s="146"/>
    </row>
    <row r="209" spans="1:27" ht="20.100000000000001" customHeight="1" x14ac:dyDescent="0.15">
      <c r="A209" s="118"/>
      <c r="B209" s="118"/>
      <c r="C209" s="137"/>
      <c r="D209" s="186"/>
      <c r="E209" s="271" t="s">
        <v>7</v>
      </c>
      <c r="F209" s="272"/>
      <c r="G209" s="272"/>
      <c r="H209" s="273"/>
      <c r="I209" s="274" t="s">
        <v>339</v>
      </c>
      <c r="J209" s="275"/>
      <c r="K209" s="275"/>
      <c r="L209" s="275"/>
      <c r="M209" s="276"/>
      <c r="Z209" s="186"/>
      <c r="AA209" s="146"/>
    </row>
    <row r="210" spans="1:27" ht="20.100000000000001" customHeight="1" x14ac:dyDescent="0.15">
      <c r="A210" s="118"/>
      <c r="B210" s="118"/>
      <c r="C210" s="137"/>
      <c r="D210" s="186"/>
      <c r="E210" s="277" t="s">
        <v>34</v>
      </c>
      <c r="F210" s="278"/>
      <c r="G210" s="278"/>
      <c r="H210" s="279"/>
      <c r="I210" s="79"/>
      <c r="J210" s="88"/>
      <c r="K210" s="88"/>
      <c r="L210" s="88"/>
      <c r="M210" s="89"/>
      <c r="Z210" s="186"/>
      <c r="AA210" s="146"/>
    </row>
    <row r="211" spans="1:27" ht="20.100000000000001" customHeight="1" x14ac:dyDescent="0.15">
      <c r="A211" s="118"/>
      <c r="B211" s="118"/>
      <c r="C211" s="137"/>
      <c r="D211" s="186"/>
      <c r="E211" s="280" t="s">
        <v>35</v>
      </c>
      <c r="F211" s="281"/>
      <c r="G211" s="281"/>
      <c r="H211" s="282"/>
      <c r="I211" s="82"/>
      <c r="J211" s="90"/>
      <c r="K211" s="90"/>
      <c r="L211" s="90"/>
      <c r="M211" s="91"/>
      <c r="Z211" s="186"/>
      <c r="AA211" s="146"/>
    </row>
    <row r="212" spans="1:27" ht="20.100000000000001" customHeight="1" x14ac:dyDescent="0.15">
      <c r="A212" s="118"/>
      <c r="B212" s="118"/>
      <c r="C212" s="137"/>
      <c r="D212" s="186"/>
      <c r="E212" s="280" t="s">
        <v>36</v>
      </c>
      <c r="F212" s="281"/>
      <c r="G212" s="281"/>
      <c r="H212" s="282"/>
      <c r="I212" s="82"/>
      <c r="J212" s="90"/>
      <c r="K212" s="90"/>
      <c r="L212" s="90"/>
      <c r="M212" s="91"/>
      <c r="Z212" s="186"/>
      <c r="AA212" s="146"/>
    </row>
    <row r="213" spans="1:27" ht="20.100000000000001" customHeight="1" thickBot="1" x14ac:dyDescent="0.2">
      <c r="A213" s="118"/>
      <c r="B213" s="118"/>
      <c r="C213" s="137"/>
      <c r="D213" s="186"/>
      <c r="E213" s="283" t="s">
        <v>37</v>
      </c>
      <c r="F213" s="284"/>
      <c r="G213" s="284"/>
      <c r="H213" s="285"/>
      <c r="I213" s="92"/>
      <c r="J213" s="93"/>
      <c r="K213" s="93"/>
      <c r="L213" s="93"/>
      <c r="M213" s="94"/>
      <c r="Z213" s="186"/>
      <c r="AA213" s="146"/>
    </row>
    <row r="214" spans="1:27" ht="20.100000000000001" customHeight="1" thickTop="1" x14ac:dyDescent="0.15">
      <c r="A214" s="118"/>
      <c r="B214" s="118"/>
      <c r="C214" s="137"/>
      <c r="E214" s="286" t="s">
        <v>89</v>
      </c>
      <c r="F214" s="287"/>
      <c r="G214" s="287"/>
      <c r="H214" s="288"/>
      <c r="I214" s="289">
        <f>I210+I212+I213</f>
        <v>0</v>
      </c>
      <c r="J214" s="290"/>
      <c r="K214" s="290"/>
      <c r="L214" s="290"/>
      <c r="M214" s="291"/>
      <c r="Z214" s="186"/>
      <c r="AA214" s="146"/>
    </row>
    <row r="215" spans="1:27" ht="20.100000000000001" customHeight="1" x14ac:dyDescent="0.15">
      <c r="A215" s="118"/>
      <c r="B215" s="118"/>
      <c r="C215" s="137"/>
      <c r="D215" s="138"/>
      <c r="E215" s="143"/>
      <c r="F215" s="143"/>
      <c r="G215" s="143"/>
      <c r="H215" s="143"/>
      <c r="I215" s="201"/>
      <c r="J215" s="201"/>
      <c r="K215" s="201"/>
      <c r="L215" s="251"/>
      <c r="M215" s="251"/>
      <c r="N215" s="251"/>
      <c r="O215" s="201"/>
      <c r="P215" s="201"/>
      <c r="Q215" s="201"/>
      <c r="R215" s="201"/>
      <c r="S215" s="201"/>
      <c r="T215" s="201"/>
      <c r="U215" s="201"/>
      <c r="V215" s="201"/>
      <c r="W215" s="201"/>
      <c r="X215" s="201"/>
      <c r="Y215" s="201"/>
      <c r="Z215" s="245"/>
      <c r="AA215" s="146"/>
    </row>
    <row r="216" spans="1:27" ht="20.100000000000001" customHeight="1" x14ac:dyDescent="0.15">
      <c r="A216" s="118"/>
      <c r="B216" s="118"/>
      <c r="C216" s="137"/>
      <c r="D216" s="138">
        <v>12</v>
      </c>
      <c r="E216" s="143" t="s">
        <v>342</v>
      </c>
      <c r="F216" s="143"/>
      <c r="G216" s="143"/>
      <c r="H216" s="143"/>
      <c r="I216" s="175"/>
      <c r="Z216" s="186"/>
      <c r="AA216" s="146"/>
    </row>
    <row r="217" spans="1:27" ht="20.100000000000001" customHeight="1" x14ac:dyDescent="0.15">
      <c r="A217" s="118"/>
      <c r="B217" s="118"/>
      <c r="C217" s="137"/>
      <c r="D217" s="186"/>
      <c r="E217" s="271" t="s">
        <v>7</v>
      </c>
      <c r="F217" s="272"/>
      <c r="G217" s="272"/>
      <c r="H217" s="273"/>
      <c r="I217" s="274" t="s">
        <v>90</v>
      </c>
      <c r="J217" s="275"/>
      <c r="K217" s="275"/>
      <c r="L217" s="275"/>
      <c r="M217" s="276"/>
      <c r="Z217" s="186"/>
      <c r="AA217" s="146"/>
    </row>
    <row r="218" spans="1:27" ht="20.100000000000001" customHeight="1" x14ac:dyDescent="0.15">
      <c r="A218" s="118"/>
      <c r="B218" s="118"/>
      <c r="C218" s="137"/>
      <c r="D218" s="138"/>
      <c r="E218" s="292" t="s">
        <v>340</v>
      </c>
      <c r="F218" s="293"/>
      <c r="G218" s="293"/>
      <c r="H218" s="294"/>
      <c r="I218" s="79"/>
      <c r="J218" s="88"/>
      <c r="K218" s="88"/>
      <c r="L218" s="88"/>
      <c r="M218" s="89"/>
      <c r="N218" s="113" t="s">
        <v>91</v>
      </c>
      <c r="Z218" s="186"/>
      <c r="AA218" s="146"/>
    </row>
    <row r="219" spans="1:27" ht="20.100000000000001" customHeight="1" thickBot="1" x14ac:dyDescent="0.2">
      <c r="A219" s="118"/>
      <c r="B219" s="118"/>
      <c r="C219" s="137"/>
      <c r="D219" s="138"/>
      <c r="E219" s="295" t="s">
        <v>341</v>
      </c>
      <c r="F219" s="296"/>
      <c r="G219" s="296"/>
      <c r="H219" s="297"/>
      <c r="I219" s="92"/>
      <c r="J219" s="93"/>
      <c r="K219" s="93"/>
      <c r="L219" s="93"/>
      <c r="M219" s="94"/>
      <c r="N219" s="113" t="s">
        <v>91</v>
      </c>
      <c r="Z219" s="186"/>
      <c r="AA219" s="146"/>
    </row>
    <row r="220" spans="1:27" ht="20.100000000000001" customHeight="1" thickTop="1" x14ac:dyDescent="0.15">
      <c r="A220" s="118"/>
      <c r="B220" s="118"/>
      <c r="C220" s="137"/>
      <c r="D220" s="138"/>
      <c r="E220" s="286" t="s">
        <v>347</v>
      </c>
      <c r="F220" s="287"/>
      <c r="G220" s="287"/>
      <c r="H220" s="288"/>
      <c r="I220" s="298" t="str">
        <f>IFERROR(ROUND(I218*100/I219,1),"")</f>
        <v/>
      </c>
      <c r="J220" s="299"/>
      <c r="K220" s="299"/>
      <c r="L220" s="299"/>
      <c r="M220" s="300"/>
      <c r="N220" s="113" t="s">
        <v>11</v>
      </c>
      <c r="Z220" s="186"/>
      <c r="AA220" s="146"/>
    </row>
    <row r="221" spans="1:27" ht="20.100000000000001" customHeight="1" x14ac:dyDescent="0.15">
      <c r="A221" s="118"/>
      <c r="B221" s="118"/>
      <c r="C221" s="137"/>
      <c r="D221" s="138"/>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45"/>
      <c r="AA221" s="146"/>
    </row>
    <row r="222" spans="1:27" ht="20.100000000000001" customHeight="1" x14ac:dyDescent="0.15">
      <c r="A222" s="118"/>
      <c r="B222" s="118"/>
      <c r="C222" s="157"/>
      <c r="D222" s="158"/>
      <c r="E222" s="158"/>
      <c r="F222" s="158"/>
      <c r="G222" s="158"/>
      <c r="H222" s="158"/>
      <c r="I222" s="158"/>
      <c r="J222" s="159"/>
      <c r="K222" s="159"/>
      <c r="L222" s="159"/>
      <c r="M222" s="182"/>
      <c r="N222" s="159"/>
      <c r="O222" s="159"/>
      <c r="P222" s="182"/>
      <c r="Q222" s="159"/>
      <c r="R222" s="159"/>
      <c r="S222" s="159"/>
      <c r="T222" s="159"/>
      <c r="U222" s="159"/>
      <c r="V222" s="159"/>
      <c r="W222" s="159"/>
      <c r="X222" s="159"/>
      <c r="Y222" s="159"/>
      <c r="Z222" s="301"/>
      <c r="AA222" s="146"/>
    </row>
    <row r="223" spans="1:27" ht="20.100000000000001" customHeight="1" x14ac:dyDescent="0.15">
      <c r="A223" s="118"/>
      <c r="B223" s="118"/>
      <c r="C223" s="143"/>
      <c r="D223" s="143"/>
      <c r="E223" s="143"/>
      <c r="F223" s="143"/>
      <c r="G223" s="143"/>
      <c r="H223" s="143"/>
      <c r="I223" s="143"/>
      <c r="J223" s="163"/>
      <c r="K223" s="163"/>
      <c r="L223" s="163"/>
      <c r="M223" s="183"/>
      <c r="N223" s="163"/>
      <c r="O223" s="163"/>
      <c r="P223" s="183"/>
      <c r="Q223" s="163"/>
      <c r="R223" s="163"/>
      <c r="S223" s="163"/>
      <c r="T223" s="163"/>
      <c r="U223" s="163"/>
      <c r="V223" s="163"/>
      <c r="W223" s="163"/>
      <c r="X223" s="163"/>
      <c r="Y223" s="163"/>
      <c r="Z223" s="163"/>
      <c r="AA223" s="163"/>
    </row>
    <row r="224" spans="1:27" ht="20.100000000000001" customHeight="1" x14ac:dyDescent="0.15">
      <c r="A224" s="129"/>
      <c r="B224" s="118"/>
      <c r="C224" s="143"/>
      <c r="D224" s="143"/>
      <c r="E224" s="143"/>
      <c r="F224" s="143"/>
      <c r="G224" s="143"/>
      <c r="H224" s="143"/>
      <c r="I224" s="163"/>
      <c r="J224" s="143"/>
      <c r="K224" s="143"/>
      <c r="L224" s="174"/>
      <c r="M224" s="143"/>
      <c r="N224" s="143"/>
      <c r="O224" s="143"/>
      <c r="P224" s="143"/>
      <c r="Q224" s="143"/>
      <c r="R224" s="143"/>
      <c r="S224" s="143"/>
      <c r="T224" s="143"/>
      <c r="U224" s="143"/>
      <c r="V224" s="143"/>
      <c r="W224" s="143"/>
      <c r="X224" s="143"/>
      <c r="Y224" s="143"/>
      <c r="Z224" s="143"/>
    </row>
    <row r="225" spans="1:26" ht="20.100000000000001" customHeight="1" x14ac:dyDescent="0.15">
      <c r="A225" s="129"/>
      <c r="B225" s="118"/>
      <c r="C225" s="130" t="s">
        <v>41</v>
      </c>
      <c r="D225" s="131"/>
      <c r="E225" s="131"/>
      <c r="F225" s="131"/>
      <c r="G225" s="131"/>
      <c r="H225" s="131"/>
      <c r="I225" s="132"/>
      <c r="L225" s="164"/>
    </row>
    <row r="226" spans="1:26" ht="20.100000000000001" customHeight="1" x14ac:dyDescent="0.15">
      <c r="A226" s="129"/>
      <c r="B226" s="118"/>
      <c r="C226" s="133"/>
      <c r="D226" s="134"/>
      <c r="E226" s="134"/>
      <c r="F226" s="134"/>
      <c r="G226" s="134"/>
      <c r="H226" s="134"/>
      <c r="I226" s="134"/>
      <c r="J226" s="135"/>
      <c r="K226" s="135"/>
      <c r="L226" s="178"/>
      <c r="M226" s="178"/>
      <c r="N226" s="135"/>
      <c r="O226" s="135"/>
      <c r="P226" s="135"/>
      <c r="Q226" s="135"/>
      <c r="R226" s="135"/>
      <c r="S226" s="135"/>
      <c r="T226" s="135"/>
      <c r="U226" s="135"/>
      <c r="V226" s="135"/>
      <c r="W226" s="135"/>
      <c r="X226" s="135"/>
      <c r="Y226" s="135"/>
      <c r="Z226" s="136"/>
    </row>
    <row r="227" spans="1:26" ht="20.100000000000001" hidden="1" customHeight="1" x14ac:dyDescent="0.15">
      <c r="A227" s="129"/>
      <c r="B227" s="118"/>
      <c r="C227" s="133"/>
      <c r="D227" s="134"/>
      <c r="E227" s="134"/>
      <c r="F227" s="134"/>
      <c r="G227" s="134"/>
      <c r="H227" s="134"/>
      <c r="I227" s="134"/>
      <c r="J227" s="143"/>
      <c r="K227" s="143"/>
      <c r="L227" s="174"/>
      <c r="M227" s="174"/>
      <c r="N227" s="143"/>
      <c r="O227" s="143"/>
      <c r="P227" s="143"/>
      <c r="Q227" s="143"/>
      <c r="R227" s="143"/>
      <c r="S227" s="143"/>
      <c r="T227" s="143"/>
      <c r="U227" s="143"/>
      <c r="V227" s="143"/>
      <c r="W227" s="143"/>
      <c r="X227" s="143"/>
      <c r="Y227" s="143"/>
      <c r="Z227" s="142"/>
    </row>
    <row r="228" spans="1:26" ht="20.100000000000001" customHeight="1" x14ac:dyDescent="0.15">
      <c r="A228" s="129"/>
      <c r="B228" s="118"/>
      <c r="C228" s="137"/>
      <c r="D228" s="138">
        <v>1</v>
      </c>
      <c r="E228" s="113" t="s">
        <v>40</v>
      </c>
      <c r="J228" s="144"/>
      <c r="K228" s="144"/>
      <c r="L228" s="181"/>
      <c r="M228" s="144"/>
      <c r="N228" s="144"/>
      <c r="O228" s="181"/>
      <c r="P228" s="144"/>
      <c r="Q228" s="144"/>
      <c r="R228" s="181"/>
      <c r="S228" s="144"/>
      <c r="T228" s="144"/>
      <c r="U228" s="144"/>
      <c r="V228" s="144"/>
      <c r="W228" s="144"/>
      <c r="X228" s="144"/>
      <c r="Y228" s="144"/>
      <c r="Z228" s="142"/>
    </row>
    <row r="229" spans="1:26" ht="30" customHeight="1" x14ac:dyDescent="0.15">
      <c r="A229" s="129"/>
      <c r="B229" s="118"/>
      <c r="C229" s="137"/>
      <c r="D229" s="138"/>
      <c r="E229" s="302" t="s">
        <v>94</v>
      </c>
      <c r="F229" s="302"/>
      <c r="G229" s="302"/>
      <c r="H229" s="302"/>
      <c r="I229" s="302"/>
      <c r="J229" s="302"/>
      <c r="K229" s="302"/>
      <c r="L229" s="302"/>
      <c r="M229" s="302"/>
      <c r="N229" s="302"/>
      <c r="O229" s="302"/>
      <c r="P229" s="302"/>
      <c r="Q229" s="302"/>
      <c r="R229" s="302"/>
      <c r="S229" s="302"/>
      <c r="T229" s="302"/>
      <c r="U229" s="302"/>
      <c r="V229" s="302"/>
      <c r="W229" s="302"/>
      <c r="X229" s="302"/>
      <c r="Y229" s="302"/>
      <c r="Z229" s="142"/>
    </row>
    <row r="230" spans="1:26" ht="20.100000000000001" customHeight="1" x14ac:dyDescent="0.15">
      <c r="A230" s="129"/>
      <c r="B230" s="118"/>
      <c r="C230" s="133"/>
      <c r="D230" s="245"/>
      <c r="E230" s="274" t="s">
        <v>92</v>
      </c>
      <c r="F230" s="275"/>
      <c r="G230" s="275"/>
      <c r="H230" s="275"/>
      <c r="I230" s="275"/>
      <c r="J230" s="275"/>
      <c r="K230" s="275"/>
      <c r="L230" s="275"/>
      <c r="M230" s="275"/>
      <c r="N230" s="275"/>
      <c r="O230" s="275"/>
      <c r="P230" s="274" t="s">
        <v>93</v>
      </c>
      <c r="Q230" s="275"/>
      <c r="R230" s="275"/>
      <c r="S230" s="275"/>
      <c r="T230" s="275"/>
      <c r="U230" s="276"/>
      <c r="V230" s="303" t="s">
        <v>288</v>
      </c>
      <c r="W230" s="304"/>
      <c r="X230" s="304"/>
      <c r="Y230" s="305"/>
      <c r="Z230" s="186"/>
    </row>
    <row r="231" spans="1:26" ht="20.100000000000001" customHeight="1" x14ac:dyDescent="0.15">
      <c r="A231" s="129"/>
      <c r="B231" s="118"/>
      <c r="C231" s="133"/>
      <c r="D231" s="245"/>
      <c r="E231" s="48"/>
      <c r="F231" s="49"/>
      <c r="G231" s="49"/>
      <c r="H231" s="49"/>
      <c r="I231" s="49"/>
      <c r="J231" s="306" t="s">
        <v>18</v>
      </c>
      <c r="K231" s="102"/>
      <c r="L231" s="49"/>
      <c r="M231" s="49"/>
      <c r="N231" s="49"/>
      <c r="O231" s="307" t="s">
        <v>18</v>
      </c>
      <c r="P231" s="48"/>
      <c r="Q231" s="49"/>
      <c r="R231" s="49"/>
      <c r="S231" s="306" t="s">
        <v>18</v>
      </c>
      <c r="T231" s="3"/>
      <c r="U231" s="308" t="s">
        <v>18</v>
      </c>
      <c r="V231" s="309"/>
      <c r="W231" s="310"/>
      <c r="X231" s="310"/>
      <c r="Y231" s="311"/>
      <c r="Z231" s="186"/>
    </row>
    <row r="232" spans="1:26" ht="20.100000000000001" customHeight="1" x14ac:dyDescent="0.15">
      <c r="A232" s="129"/>
      <c r="B232" s="118"/>
      <c r="C232" s="133"/>
      <c r="D232" s="245"/>
      <c r="E232" s="98"/>
      <c r="F232" s="99"/>
      <c r="G232" s="99"/>
      <c r="H232" s="99"/>
      <c r="I232" s="99"/>
      <c r="J232" s="312" t="s">
        <v>17</v>
      </c>
      <c r="K232" s="103"/>
      <c r="L232" s="99"/>
      <c r="M232" s="99"/>
      <c r="N232" s="99"/>
      <c r="O232" s="313" t="s">
        <v>17</v>
      </c>
      <c r="P232" s="98"/>
      <c r="Q232" s="99"/>
      <c r="R232" s="99"/>
      <c r="S232" s="314" t="s">
        <v>17</v>
      </c>
      <c r="T232" s="2"/>
      <c r="U232" s="315" t="s">
        <v>17</v>
      </c>
      <c r="V232" s="316"/>
      <c r="W232" s="317"/>
      <c r="X232" s="317"/>
      <c r="Y232" s="318"/>
      <c r="Z232" s="186"/>
    </row>
    <row r="233" spans="1:26" ht="20.100000000000001" customHeight="1" x14ac:dyDescent="0.15">
      <c r="A233" s="129"/>
      <c r="B233" s="118"/>
      <c r="C233" s="133"/>
      <c r="D233" s="245"/>
      <c r="E233" s="95"/>
      <c r="F233" s="100"/>
      <c r="G233" s="100"/>
      <c r="H233" s="100"/>
      <c r="I233" s="100"/>
      <c r="J233" s="101"/>
      <c r="K233" s="46"/>
      <c r="L233" s="100"/>
      <c r="M233" s="100"/>
      <c r="N233" s="100"/>
      <c r="O233" s="47"/>
      <c r="P233" s="95"/>
      <c r="Q233" s="100"/>
      <c r="R233" s="100"/>
      <c r="S233" s="104"/>
      <c r="T233" s="46"/>
      <c r="U233" s="47"/>
      <c r="V233" s="95"/>
      <c r="W233" s="96"/>
      <c r="X233" s="96"/>
      <c r="Y233" s="97"/>
      <c r="Z233" s="186"/>
    </row>
    <row r="234" spans="1:26" ht="30" customHeight="1" x14ac:dyDescent="0.15">
      <c r="A234" s="129"/>
      <c r="B234" s="118"/>
      <c r="C234" s="137"/>
      <c r="D234" s="138"/>
      <c r="E234" s="319" t="str">
        <f>"*1 "&amp;日付例&amp;"　年月日を入力してください。"</f>
        <v>*1 例)2024/4/1、R6/4/1　年月日を入力してください。</v>
      </c>
      <c r="F234" s="320"/>
      <c r="G234" s="320"/>
      <c r="H234" s="320"/>
      <c r="Z234" s="142"/>
    </row>
    <row r="235" spans="1:26" ht="20.100000000000001" customHeight="1" x14ac:dyDescent="0.15">
      <c r="A235" s="129"/>
      <c r="B235" s="118"/>
      <c r="C235" s="137"/>
      <c r="D235" s="138">
        <v>2</v>
      </c>
      <c r="E235" s="113" t="s">
        <v>2</v>
      </c>
      <c r="J235" s="144"/>
      <c r="K235" s="144"/>
      <c r="L235" s="181"/>
      <c r="M235" s="144"/>
      <c r="N235" s="144"/>
      <c r="O235" s="181"/>
      <c r="P235" s="144"/>
      <c r="Q235" s="144"/>
      <c r="R235" s="181"/>
      <c r="S235" s="144"/>
      <c r="T235" s="144"/>
      <c r="U235" s="144"/>
      <c r="V235" s="144"/>
      <c r="W235" s="144"/>
      <c r="X235" s="144"/>
      <c r="Y235" s="144"/>
      <c r="Z235" s="142"/>
    </row>
    <row r="236" spans="1:26" ht="20.100000000000001" customHeight="1" x14ac:dyDescent="0.15">
      <c r="A236" s="129"/>
      <c r="B236" s="118"/>
      <c r="C236" s="137"/>
      <c r="D236" s="138"/>
      <c r="E236" s="321" t="s">
        <v>3</v>
      </c>
      <c r="F236" s="322"/>
      <c r="G236" s="322"/>
      <c r="H236" s="323"/>
      <c r="I236" s="79"/>
      <c r="J236" s="88"/>
      <c r="K236" s="88"/>
      <c r="L236" s="88"/>
      <c r="M236" s="89"/>
      <c r="P236" s="320"/>
      <c r="Q236" s="320"/>
      <c r="R236" s="320"/>
      <c r="S236" s="144"/>
      <c r="T236" s="144"/>
      <c r="U236" s="144"/>
      <c r="V236" s="144"/>
      <c r="W236" s="144"/>
      <c r="X236" s="144"/>
      <c r="Y236" s="144"/>
      <c r="Z236" s="142"/>
    </row>
    <row r="237" spans="1:26" ht="20.100000000000001" customHeight="1" x14ac:dyDescent="0.15">
      <c r="A237" s="129"/>
      <c r="B237" s="118"/>
      <c r="C237" s="133"/>
      <c r="D237" s="138"/>
      <c r="E237" s="324" t="s">
        <v>4</v>
      </c>
      <c r="F237" s="325"/>
      <c r="G237" s="325"/>
      <c r="H237" s="326"/>
      <c r="I237" s="82"/>
      <c r="J237" s="90"/>
      <c r="K237" s="90"/>
      <c r="L237" s="90"/>
      <c r="M237" s="91"/>
      <c r="P237" s="320"/>
      <c r="Q237" s="320"/>
      <c r="R237" s="320"/>
      <c r="S237" s="201"/>
      <c r="T237" s="251"/>
      <c r="U237" s="251"/>
      <c r="V237" s="251"/>
      <c r="W237" s="251"/>
      <c r="X237" s="251"/>
      <c r="Y237" s="251"/>
      <c r="Z237" s="142"/>
    </row>
    <row r="238" spans="1:26" ht="20.100000000000001" customHeight="1" thickBot="1" x14ac:dyDescent="0.2">
      <c r="A238" s="129"/>
      <c r="B238" s="118"/>
      <c r="C238" s="133"/>
      <c r="D238" s="138"/>
      <c r="E238" s="327" t="s">
        <v>5</v>
      </c>
      <c r="F238" s="328"/>
      <c r="G238" s="328"/>
      <c r="H238" s="329"/>
      <c r="I238" s="92"/>
      <c r="J238" s="93"/>
      <c r="K238" s="93"/>
      <c r="L238" s="93"/>
      <c r="M238" s="94"/>
      <c r="P238" s="320"/>
      <c r="Q238" s="320"/>
      <c r="R238" s="320"/>
      <c r="S238" s="201"/>
      <c r="T238" s="201"/>
      <c r="U238" s="201"/>
      <c r="V238" s="201"/>
      <c r="W238" s="201"/>
      <c r="X238" s="201"/>
      <c r="Y238" s="201"/>
      <c r="Z238" s="142"/>
    </row>
    <row r="239" spans="1:26" ht="20.100000000000001" customHeight="1" thickTop="1" x14ac:dyDescent="0.15">
      <c r="A239" s="129"/>
      <c r="B239" s="118"/>
      <c r="C239" s="137"/>
      <c r="D239" s="138"/>
      <c r="E239" s="330" t="s">
        <v>6</v>
      </c>
      <c r="F239" s="331"/>
      <c r="G239" s="331"/>
      <c r="H239" s="332"/>
      <c r="I239" s="289">
        <f>I236+I237+I238</f>
        <v>0</v>
      </c>
      <c r="J239" s="290"/>
      <c r="K239" s="290"/>
      <c r="L239" s="290"/>
      <c r="M239" s="291"/>
      <c r="P239" s="320"/>
      <c r="Q239" s="320"/>
      <c r="R239" s="320"/>
      <c r="S239" s="201"/>
      <c r="T239" s="144"/>
      <c r="U239" s="144"/>
      <c r="V239" s="144"/>
      <c r="W239" s="144"/>
      <c r="X239" s="144"/>
      <c r="Y239" s="144"/>
      <c r="Z239" s="142"/>
    </row>
    <row r="240" spans="1:26" ht="20.100000000000001" customHeight="1" x14ac:dyDescent="0.15">
      <c r="A240" s="129"/>
      <c r="B240" s="118"/>
      <c r="C240" s="137"/>
      <c r="D240" s="138"/>
      <c r="E240" s="320"/>
      <c r="F240" s="320"/>
      <c r="G240" s="320"/>
      <c r="H240" s="320"/>
      <c r="I240" s="320"/>
      <c r="J240" s="320"/>
      <c r="K240" s="320"/>
      <c r="L240" s="320"/>
      <c r="M240" s="320"/>
      <c r="N240" s="320"/>
      <c r="O240" s="320"/>
      <c r="P240" s="320"/>
      <c r="Q240" s="320"/>
      <c r="R240" s="320"/>
      <c r="S240" s="201"/>
      <c r="T240" s="144"/>
      <c r="U240" s="144"/>
      <c r="V240" s="144"/>
      <c r="W240" s="144"/>
      <c r="X240" s="144"/>
      <c r="Y240" s="144"/>
      <c r="Z240" s="142"/>
    </row>
    <row r="241" spans="1:26" ht="20.100000000000001" customHeight="1" x14ac:dyDescent="0.15">
      <c r="A241" s="129"/>
      <c r="B241" s="118"/>
      <c r="C241" s="137"/>
      <c r="D241" s="138">
        <v>3</v>
      </c>
      <c r="E241" s="113" t="s">
        <v>39</v>
      </c>
      <c r="J241" s="144"/>
      <c r="K241" s="144"/>
      <c r="L241" s="181"/>
      <c r="M241" s="144"/>
      <c r="N241" s="144"/>
      <c r="O241" s="181"/>
      <c r="P241" s="144"/>
      <c r="Q241" s="144"/>
      <c r="R241" s="181"/>
      <c r="S241" s="144"/>
      <c r="T241" s="144"/>
      <c r="U241" s="144"/>
      <c r="V241" s="144"/>
      <c r="W241" s="144"/>
      <c r="X241" s="144"/>
      <c r="Y241" s="144"/>
      <c r="Z241" s="142"/>
    </row>
    <row r="242" spans="1:26" ht="30" customHeight="1" x14ac:dyDescent="0.15">
      <c r="A242" s="129"/>
      <c r="B242" s="118"/>
      <c r="C242" s="133"/>
      <c r="E242" s="333" t="s">
        <v>274</v>
      </c>
      <c r="F242" s="333"/>
      <c r="G242" s="333"/>
      <c r="H242" s="333"/>
      <c r="I242" s="333"/>
      <c r="J242" s="333"/>
      <c r="K242" s="333"/>
      <c r="L242" s="333"/>
      <c r="M242" s="333"/>
      <c r="N242" s="333"/>
      <c r="O242" s="333"/>
      <c r="P242" s="333"/>
      <c r="Q242" s="333"/>
      <c r="R242" s="333"/>
      <c r="S242" s="333"/>
      <c r="T242" s="333"/>
      <c r="U242" s="333"/>
      <c r="V242" s="333"/>
      <c r="W242" s="333"/>
      <c r="X242" s="333"/>
      <c r="Y242" s="333"/>
      <c r="Z242" s="142"/>
    </row>
    <row r="243" spans="1:26" ht="30" customHeight="1" x14ac:dyDescent="0.15">
      <c r="A243" s="129"/>
      <c r="B243" s="118"/>
      <c r="C243" s="133"/>
      <c r="E243" s="334" t="s">
        <v>225</v>
      </c>
      <c r="F243" s="335"/>
      <c r="G243" s="335"/>
      <c r="H243" s="335"/>
      <c r="I243" s="335"/>
      <c r="J243" s="335"/>
      <c r="K243" s="335"/>
      <c r="L243" s="335"/>
      <c r="M243" s="335"/>
      <c r="N243" s="335"/>
      <c r="O243" s="335"/>
      <c r="P243" s="335"/>
      <c r="Q243" s="335"/>
      <c r="R243" s="335"/>
      <c r="S243" s="335"/>
      <c r="T243" s="335"/>
      <c r="U243" s="335"/>
      <c r="V243" s="335"/>
      <c r="W243" s="335"/>
      <c r="X243" s="335"/>
      <c r="Y243" s="335"/>
      <c r="Z243" s="142"/>
    </row>
    <row r="244" spans="1:26" ht="20.100000000000001" customHeight="1" x14ac:dyDescent="0.15">
      <c r="A244" s="129">
        <f>IFERROR(IF(COUNTIF($N245:$N353,"○")&lt;1,1001,0),3)</f>
        <v>1001</v>
      </c>
      <c r="B244" s="476"/>
      <c r="C244" s="133"/>
      <c r="E244" s="336" t="s">
        <v>297</v>
      </c>
      <c r="F244" s="337"/>
      <c r="G244" s="337"/>
      <c r="H244" s="337"/>
      <c r="I244" s="337"/>
      <c r="J244" s="337"/>
      <c r="K244" s="337"/>
      <c r="L244" s="337"/>
      <c r="M244" s="338"/>
      <c r="N244" s="339" t="s">
        <v>42</v>
      </c>
      <c r="O244" s="340"/>
      <c r="P244" s="341" t="s">
        <v>97</v>
      </c>
      <c r="Q244" s="342"/>
      <c r="R244" s="342"/>
      <c r="S244" s="342"/>
      <c r="T244" s="342"/>
      <c r="U244" s="342"/>
      <c r="V244" s="342"/>
      <c r="W244" s="342"/>
      <c r="X244" s="342"/>
      <c r="Y244" s="343"/>
      <c r="Z244" s="142"/>
    </row>
    <row r="245" spans="1:26" ht="20.100000000000001" customHeight="1" x14ac:dyDescent="0.15">
      <c r="A245" s="129">
        <f>IFERROR(IF(AND($N245="○",TRIM($P245)=""),1001,0),3)</f>
        <v>0</v>
      </c>
      <c r="B245" s="118"/>
      <c r="C245" s="146"/>
      <c r="E245" s="344">
        <v>1</v>
      </c>
      <c r="F245" s="345" t="s">
        <v>298</v>
      </c>
      <c r="G245" s="346"/>
      <c r="H245" s="347" t="s">
        <v>114</v>
      </c>
      <c r="I245" s="348" t="s">
        <v>224</v>
      </c>
      <c r="J245" s="349"/>
      <c r="K245" s="349"/>
      <c r="L245" s="349"/>
      <c r="M245" s="350"/>
      <c r="N245" s="68"/>
      <c r="O245" s="108"/>
      <c r="P245" s="105"/>
      <c r="Q245" s="106"/>
      <c r="R245" s="106"/>
      <c r="S245" s="106"/>
      <c r="T245" s="106"/>
      <c r="U245" s="106"/>
      <c r="V245" s="106"/>
      <c r="W245" s="106"/>
      <c r="X245" s="106"/>
      <c r="Y245" s="107"/>
      <c r="Z245" s="142"/>
    </row>
    <row r="246" spans="1:26" ht="20.100000000000001" customHeight="1" x14ac:dyDescent="0.15">
      <c r="A246" s="351">
        <f>IFERROR(IF(AND($N246="○",TRIM($P246)=""),1001,0),3)</f>
        <v>0</v>
      </c>
      <c r="B246" s="186"/>
      <c r="E246" s="352"/>
      <c r="F246" s="353"/>
      <c r="G246" s="354"/>
      <c r="H246" s="355" t="s">
        <v>119</v>
      </c>
      <c r="I246" s="356" t="s">
        <v>223</v>
      </c>
      <c r="J246" s="357"/>
      <c r="K246" s="357"/>
      <c r="L246" s="357"/>
      <c r="M246" s="358"/>
      <c r="N246" s="37"/>
      <c r="O246" s="38"/>
      <c r="P246" s="34"/>
      <c r="Q246" s="35"/>
      <c r="R246" s="35"/>
      <c r="S246" s="35"/>
      <c r="T246" s="35"/>
      <c r="U246" s="35"/>
      <c r="V246" s="35"/>
      <c r="W246" s="35"/>
      <c r="X246" s="35"/>
      <c r="Y246" s="36"/>
      <c r="Z246" s="186"/>
    </row>
    <row r="247" spans="1:26" ht="20.100000000000001" customHeight="1" x14ac:dyDescent="0.15">
      <c r="A247" s="351">
        <f>IFERROR(IF(AND($N247="○",TRIM($P247)=""),1001,0),3)</f>
        <v>0</v>
      </c>
      <c r="B247" s="186"/>
      <c r="E247" s="352"/>
      <c r="F247" s="353"/>
      <c r="G247" s="354"/>
      <c r="H247" s="355" t="s">
        <v>117</v>
      </c>
      <c r="I247" s="356" t="s">
        <v>296</v>
      </c>
      <c r="J247" s="357"/>
      <c r="K247" s="357"/>
      <c r="L247" s="357"/>
      <c r="M247" s="358"/>
      <c r="N247" s="37"/>
      <c r="O247" s="38"/>
      <c r="P247" s="34"/>
      <c r="Q247" s="35"/>
      <c r="R247" s="35"/>
      <c r="S247" s="35"/>
      <c r="T247" s="35"/>
      <c r="U247" s="35"/>
      <c r="V247" s="35"/>
      <c r="W247" s="35"/>
      <c r="X247" s="35"/>
      <c r="Y247" s="36"/>
      <c r="Z247" s="186"/>
    </row>
    <row r="248" spans="1:26" ht="20.100000000000001" customHeight="1" x14ac:dyDescent="0.15">
      <c r="A248" s="351">
        <f>IFERROR(IF(AND($N248="○",TRIM($P248)=""),1001,0),3)</f>
        <v>0</v>
      </c>
      <c r="B248" s="186"/>
      <c r="E248" s="352"/>
      <c r="F248" s="353"/>
      <c r="G248" s="354"/>
      <c r="H248" s="355" t="s">
        <v>122</v>
      </c>
      <c r="I248" s="356" t="s">
        <v>222</v>
      </c>
      <c r="J248" s="357"/>
      <c r="K248" s="357"/>
      <c r="L248" s="357"/>
      <c r="M248" s="358"/>
      <c r="N248" s="37"/>
      <c r="O248" s="38"/>
      <c r="P248" s="34"/>
      <c r="Q248" s="35"/>
      <c r="R248" s="35"/>
      <c r="S248" s="35"/>
      <c r="T248" s="35"/>
      <c r="U248" s="35"/>
      <c r="V248" s="35"/>
      <c r="W248" s="35"/>
      <c r="X248" s="35"/>
      <c r="Y248" s="36"/>
      <c r="Z248" s="186"/>
    </row>
    <row r="249" spans="1:26" ht="20.100000000000001" customHeight="1" x14ac:dyDescent="0.15">
      <c r="A249" s="351">
        <f>IFERROR(IF(AND($N249="○",TRIM($P249)=""),1001,0),3)</f>
        <v>0</v>
      </c>
      <c r="B249" s="186"/>
      <c r="E249" s="352"/>
      <c r="F249" s="353"/>
      <c r="G249" s="354"/>
      <c r="H249" s="355" t="s">
        <v>147</v>
      </c>
      <c r="I249" s="356" t="s">
        <v>221</v>
      </c>
      <c r="J249" s="357"/>
      <c r="K249" s="357"/>
      <c r="L249" s="357"/>
      <c r="M249" s="358"/>
      <c r="N249" s="37"/>
      <c r="O249" s="38"/>
      <c r="P249" s="34"/>
      <c r="Q249" s="35"/>
      <c r="R249" s="35"/>
      <c r="S249" s="35"/>
      <c r="T249" s="35"/>
      <c r="U249" s="35"/>
      <c r="V249" s="35"/>
      <c r="W249" s="35"/>
      <c r="X249" s="35"/>
      <c r="Y249" s="36"/>
      <c r="Z249" s="186"/>
    </row>
    <row r="250" spans="1:26" ht="20.100000000000001" customHeight="1" x14ac:dyDescent="0.15">
      <c r="A250" s="351">
        <f>IFERROR(IF(AND($N250="○",TRIM($P250)=""),1001,0),3)</f>
        <v>0</v>
      </c>
      <c r="B250" s="186"/>
      <c r="E250" s="352"/>
      <c r="F250" s="359"/>
      <c r="G250" s="360"/>
      <c r="H250" s="355" t="s">
        <v>145</v>
      </c>
      <c r="I250" s="356" t="s">
        <v>220</v>
      </c>
      <c r="J250" s="357"/>
      <c r="K250" s="357"/>
      <c r="L250" s="357"/>
      <c r="M250" s="358"/>
      <c r="N250" s="37"/>
      <c r="O250" s="38"/>
      <c r="P250" s="34"/>
      <c r="Q250" s="35"/>
      <c r="R250" s="35"/>
      <c r="S250" s="35"/>
      <c r="T250" s="35"/>
      <c r="U250" s="35"/>
      <c r="V250" s="35"/>
      <c r="W250" s="35"/>
      <c r="X250" s="35"/>
      <c r="Y250" s="36"/>
      <c r="Z250" s="186"/>
    </row>
    <row r="251" spans="1:26" ht="20.100000000000001" customHeight="1" x14ac:dyDescent="0.15">
      <c r="A251" s="351">
        <f>IFERROR(IF(AND($N251="○",TRIM($P251)=""),1001,0),3)</f>
        <v>0</v>
      </c>
      <c r="B251" s="186"/>
      <c r="E251" s="361">
        <v>2</v>
      </c>
      <c r="F251" s="362" t="s">
        <v>299</v>
      </c>
      <c r="G251" s="363"/>
      <c r="H251" s="355" t="s">
        <v>114</v>
      </c>
      <c r="I251" s="356" t="s">
        <v>219</v>
      </c>
      <c r="J251" s="357"/>
      <c r="K251" s="357"/>
      <c r="L251" s="357"/>
      <c r="M251" s="358"/>
      <c r="N251" s="37"/>
      <c r="O251" s="38"/>
      <c r="P251" s="34"/>
      <c r="Q251" s="35"/>
      <c r="R251" s="35"/>
      <c r="S251" s="35"/>
      <c r="T251" s="35"/>
      <c r="U251" s="35"/>
      <c r="V251" s="35"/>
      <c r="W251" s="35"/>
      <c r="X251" s="35"/>
      <c r="Y251" s="36"/>
      <c r="Z251" s="186"/>
    </row>
    <row r="252" spans="1:26" ht="20.100000000000001" customHeight="1" x14ac:dyDescent="0.15">
      <c r="A252" s="351">
        <f>IFERROR(IF(AND($N252="○",TRIM($P252)=""),1001,0),3)</f>
        <v>0</v>
      </c>
      <c r="B252" s="186"/>
      <c r="E252" s="361"/>
      <c r="F252" s="353"/>
      <c r="G252" s="354"/>
      <c r="H252" s="355" t="s">
        <v>119</v>
      </c>
      <c r="I252" s="356" t="s">
        <v>218</v>
      </c>
      <c r="J252" s="357"/>
      <c r="K252" s="357"/>
      <c r="L252" s="357"/>
      <c r="M252" s="358"/>
      <c r="N252" s="37"/>
      <c r="O252" s="38"/>
      <c r="P252" s="34"/>
      <c r="Q252" s="35"/>
      <c r="R252" s="35"/>
      <c r="S252" s="35"/>
      <c r="T252" s="35"/>
      <c r="U252" s="35"/>
      <c r="V252" s="35"/>
      <c r="W252" s="35"/>
      <c r="X252" s="35"/>
      <c r="Y252" s="36"/>
      <c r="Z252" s="186"/>
    </row>
    <row r="253" spans="1:26" ht="20.100000000000001" customHeight="1" x14ac:dyDescent="0.15">
      <c r="A253" s="351">
        <f>IFERROR(IF(AND($N253="○",TRIM($P253)=""),1001,0),3)</f>
        <v>0</v>
      </c>
      <c r="B253" s="186"/>
      <c r="E253" s="361"/>
      <c r="F253" s="353"/>
      <c r="G253" s="354"/>
      <c r="H253" s="355" t="s">
        <v>117</v>
      </c>
      <c r="I253" s="356" t="s">
        <v>217</v>
      </c>
      <c r="J253" s="357"/>
      <c r="K253" s="357"/>
      <c r="L253" s="357"/>
      <c r="M253" s="358"/>
      <c r="N253" s="37"/>
      <c r="O253" s="38"/>
      <c r="P253" s="34"/>
      <c r="Q253" s="35"/>
      <c r="R253" s="35"/>
      <c r="S253" s="35"/>
      <c r="T253" s="35"/>
      <c r="U253" s="35"/>
      <c r="V253" s="35"/>
      <c r="W253" s="35"/>
      <c r="X253" s="35"/>
      <c r="Y253" s="36"/>
      <c r="Z253" s="186"/>
    </row>
    <row r="254" spans="1:26" ht="20.100000000000001" customHeight="1" x14ac:dyDescent="0.15">
      <c r="A254" s="351">
        <f>IFERROR(IF(AND($N254="○",TRIM($P254)=""),1001,0),3)</f>
        <v>0</v>
      </c>
      <c r="B254" s="186"/>
      <c r="E254" s="361"/>
      <c r="F254" s="359"/>
      <c r="G254" s="360"/>
      <c r="H254" s="355" t="s">
        <v>122</v>
      </c>
      <c r="I254" s="356" t="s">
        <v>216</v>
      </c>
      <c r="J254" s="357"/>
      <c r="K254" s="357"/>
      <c r="L254" s="357"/>
      <c r="M254" s="358"/>
      <c r="N254" s="37"/>
      <c r="O254" s="38"/>
      <c r="P254" s="34"/>
      <c r="Q254" s="35"/>
      <c r="R254" s="35"/>
      <c r="S254" s="35"/>
      <c r="T254" s="35"/>
      <c r="U254" s="35"/>
      <c r="V254" s="35"/>
      <c r="W254" s="35"/>
      <c r="X254" s="35"/>
      <c r="Y254" s="36"/>
      <c r="Z254" s="186"/>
    </row>
    <row r="255" spans="1:26" ht="20.100000000000001" customHeight="1" x14ac:dyDescent="0.15">
      <c r="A255" s="351">
        <f>IFERROR(IF(AND($N255="○",TRIM($P255)=""),1001,0),3)</f>
        <v>0</v>
      </c>
      <c r="B255" s="186"/>
      <c r="E255" s="361">
        <v>3</v>
      </c>
      <c r="F255" s="362" t="s">
        <v>300</v>
      </c>
      <c r="G255" s="363"/>
      <c r="H255" s="355" t="s">
        <v>114</v>
      </c>
      <c r="I255" s="356" t="s">
        <v>215</v>
      </c>
      <c r="J255" s="357"/>
      <c r="K255" s="357"/>
      <c r="L255" s="357"/>
      <c r="M255" s="358"/>
      <c r="N255" s="37"/>
      <c r="O255" s="38"/>
      <c r="P255" s="34"/>
      <c r="Q255" s="35"/>
      <c r="R255" s="35"/>
      <c r="S255" s="35"/>
      <c r="T255" s="35"/>
      <c r="U255" s="35"/>
      <c r="V255" s="35"/>
      <c r="W255" s="35"/>
      <c r="X255" s="35"/>
      <c r="Y255" s="36"/>
      <c r="Z255" s="186"/>
    </row>
    <row r="256" spans="1:26" ht="20.100000000000001" customHeight="1" x14ac:dyDescent="0.15">
      <c r="A256" s="351">
        <f>IFERROR(IF(AND($N256="○",TRIM($P256)=""),1001,0),3)</f>
        <v>0</v>
      </c>
      <c r="B256" s="186"/>
      <c r="E256" s="361"/>
      <c r="F256" s="353"/>
      <c r="G256" s="354"/>
      <c r="H256" s="355" t="s">
        <v>119</v>
      </c>
      <c r="I256" s="356" t="s">
        <v>214</v>
      </c>
      <c r="J256" s="357"/>
      <c r="K256" s="357"/>
      <c r="L256" s="357"/>
      <c r="M256" s="358"/>
      <c r="N256" s="37"/>
      <c r="O256" s="38"/>
      <c r="P256" s="34"/>
      <c r="Q256" s="35"/>
      <c r="R256" s="35"/>
      <c r="S256" s="35"/>
      <c r="T256" s="35"/>
      <c r="U256" s="35"/>
      <c r="V256" s="35"/>
      <c r="W256" s="35"/>
      <c r="X256" s="35"/>
      <c r="Y256" s="36"/>
      <c r="Z256" s="186"/>
    </row>
    <row r="257" spans="1:26" ht="20.100000000000001" customHeight="1" x14ac:dyDescent="0.15">
      <c r="A257" s="351">
        <f>IFERROR(IF(AND($N257="○",TRIM($P257)=""),1001,0),3)</f>
        <v>0</v>
      </c>
      <c r="B257" s="186"/>
      <c r="E257" s="361"/>
      <c r="F257" s="359"/>
      <c r="G257" s="360"/>
      <c r="H257" s="355" t="s">
        <v>117</v>
      </c>
      <c r="I257" s="356" t="s">
        <v>213</v>
      </c>
      <c r="J257" s="357"/>
      <c r="K257" s="357"/>
      <c r="L257" s="357"/>
      <c r="M257" s="358"/>
      <c r="N257" s="37"/>
      <c r="O257" s="38"/>
      <c r="P257" s="34"/>
      <c r="Q257" s="35"/>
      <c r="R257" s="35"/>
      <c r="S257" s="35"/>
      <c r="T257" s="35"/>
      <c r="U257" s="35"/>
      <c r="V257" s="35"/>
      <c r="W257" s="35"/>
      <c r="X257" s="35"/>
      <c r="Y257" s="36"/>
      <c r="Z257" s="186"/>
    </row>
    <row r="258" spans="1:26" ht="20.100000000000001" customHeight="1" x14ac:dyDescent="0.15">
      <c r="A258" s="351">
        <f>IFERROR(IF(AND($N258="○",TRIM($P258)=""),1001,0),3)</f>
        <v>0</v>
      </c>
      <c r="B258" s="186"/>
      <c r="E258" s="361">
        <v>4</v>
      </c>
      <c r="F258" s="362" t="s">
        <v>301</v>
      </c>
      <c r="G258" s="363"/>
      <c r="H258" s="355" t="s">
        <v>114</v>
      </c>
      <c r="I258" s="356" t="s">
        <v>212</v>
      </c>
      <c r="J258" s="357"/>
      <c r="K258" s="357"/>
      <c r="L258" s="357"/>
      <c r="M258" s="358"/>
      <c r="N258" s="37"/>
      <c r="O258" s="38"/>
      <c r="P258" s="34"/>
      <c r="Q258" s="35"/>
      <c r="R258" s="35"/>
      <c r="S258" s="35"/>
      <c r="T258" s="35"/>
      <c r="U258" s="35"/>
      <c r="V258" s="35"/>
      <c r="W258" s="35"/>
      <c r="X258" s="35"/>
      <c r="Y258" s="36"/>
      <c r="Z258" s="186"/>
    </row>
    <row r="259" spans="1:26" ht="20.100000000000001" customHeight="1" x14ac:dyDescent="0.15">
      <c r="A259" s="351">
        <f>IFERROR(IF(AND($N259="○",TRIM($P259)=""),1001,0),3)</f>
        <v>0</v>
      </c>
      <c r="B259" s="186"/>
      <c r="E259" s="361"/>
      <c r="F259" s="359"/>
      <c r="G259" s="360"/>
      <c r="H259" s="355" t="s">
        <v>119</v>
      </c>
      <c r="I259" s="356" t="s">
        <v>211</v>
      </c>
      <c r="J259" s="357"/>
      <c r="K259" s="357"/>
      <c r="L259" s="357"/>
      <c r="M259" s="358"/>
      <c r="N259" s="37"/>
      <c r="O259" s="38"/>
      <c r="P259" s="34"/>
      <c r="Q259" s="35"/>
      <c r="R259" s="35"/>
      <c r="S259" s="35"/>
      <c r="T259" s="35"/>
      <c r="U259" s="35"/>
      <c r="V259" s="35"/>
      <c r="W259" s="35"/>
      <c r="X259" s="35"/>
      <c r="Y259" s="36"/>
      <c r="Z259" s="186"/>
    </row>
    <row r="260" spans="1:26" ht="20.100000000000001" customHeight="1" x14ac:dyDescent="0.15">
      <c r="A260" s="351">
        <f>IFERROR(IF(AND($N260="○",TRIM($P260)=""),1001,0),3)</f>
        <v>0</v>
      </c>
      <c r="B260" s="186"/>
      <c r="E260" s="361">
        <v>5</v>
      </c>
      <c r="F260" s="362" t="s">
        <v>302</v>
      </c>
      <c r="G260" s="363"/>
      <c r="H260" s="355" t="s">
        <v>114</v>
      </c>
      <c r="I260" s="356" t="s">
        <v>210</v>
      </c>
      <c r="J260" s="357"/>
      <c r="K260" s="357"/>
      <c r="L260" s="357"/>
      <c r="M260" s="358"/>
      <c r="N260" s="37"/>
      <c r="O260" s="38"/>
      <c r="P260" s="34"/>
      <c r="Q260" s="35"/>
      <c r="R260" s="35"/>
      <c r="S260" s="35"/>
      <c r="T260" s="35"/>
      <c r="U260" s="35"/>
      <c r="V260" s="35"/>
      <c r="W260" s="35"/>
      <c r="X260" s="35"/>
      <c r="Y260" s="36"/>
      <c r="Z260" s="186"/>
    </row>
    <row r="261" spans="1:26" ht="20.100000000000001" customHeight="1" x14ac:dyDescent="0.15">
      <c r="A261" s="351">
        <f>IFERROR(IF(AND($N261="○",TRIM($P261)=""),1001,0),3)</f>
        <v>0</v>
      </c>
      <c r="B261" s="186"/>
      <c r="E261" s="361"/>
      <c r="F261" s="353"/>
      <c r="G261" s="354"/>
      <c r="H261" s="355" t="s">
        <v>119</v>
      </c>
      <c r="I261" s="356" t="s">
        <v>209</v>
      </c>
      <c r="J261" s="357"/>
      <c r="K261" s="357"/>
      <c r="L261" s="357"/>
      <c r="M261" s="358"/>
      <c r="N261" s="37"/>
      <c r="O261" s="38"/>
      <c r="P261" s="34"/>
      <c r="Q261" s="35"/>
      <c r="R261" s="35"/>
      <c r="S261" s="35"/>
      <c r="T261" s="35"/>
      <c r="U261" s="35"/>
      <c r="V261" s="35"/>
      <c r="W261" s="35"/>
      <c r="X261" s="35"/>
      <c r="Y261" s="36"/>
      <c r="Z261" s="186"/>
    </row>
    <row r="262" spans="1:26" ht="20.100000000000001" customHeight="1" x14ac:dyDescent="0.15">
      <c r="A262" s="351">
        <f>IFERROR(IF(AND($N262="○",TRIM($P262)=""),1001,0),3)</f>
        <v>0</v>
      </c>
      <c r="B262" s="186"/>
      <c r="E262" s="361"/>
      <c r="F262" s="353"/>
      <c r="G262" s="354"/>
      <c r="H262" s="355" t="s">
        <v>117</v>
      </c>
      <c r="I262" s="356" t="s">
        <v>208</v>
      </c>
      <c r="J262" s="357"/>
      <c r="K262" s="357"/>
      <c r="L262" s="357"/>
      <c r="M262" s="358"/>
      <c r="N262" s="37"/>
      <c r="O262" s="38"/>
      <c r="P262" s="34"/>
      <c r="Q262" s="35"/>
      <c r="R262" s="35"/>
      <c r="S262" s="35"/>
      <c r="T262" s="35"/>
      <c r="U262" s="35"/>
      <c r="V262" s="35"/>
      <c r="W262" s="35"/>
      <c r="X262" s="35"/>
      <c r="Y262" s="36"/>
      <c r="Z262" s="186"/>
    </row>
    <row r="263" spans="1:26" ht="20.100000000000001" customHeight="1" x14ac:dyDescent="0.15">
      <c r="A263" s="351">
        <f>IFERROR(IF(AND($N263="○",TRIM($P263)=""),1001,0),3)</f>
        <v>0</v>
      </c>
      <c r="B263" s="186"/>
      <c r="E263" s="361"/>
      <c r="F263" s="359"/>
      <c r="G263" s="360"/>
      <c r="H263" s="355" t="s">
        <v>122</v>
      </c>
      <c r="I263" s="356" t="s">
        <v>207</v>
      </c>
      <c r="J263" s="357"/>
      <c r="K263" s="357"/>
      <c r="L263" s="357"/>
      <c r="M263" s="358"/>
      <c r="N263" s="37"/>
      <c r="O263" s="38"/>
      <c r="P263" s="34"/>
      <c r="Q263" s="35"/>
      <c r="R263" s="35"/>
      <c r="S263" s="35"/>
      <c r="T263" s="35"/>
      <c r="U263" s="35"/>
      <c r="V263" s="35"/>
      <c r="W263" s="35"/>
      <c r="X263" s="35"/>
      <c r="Y263" s="36"/>
      <c r="Z263" s="186"/>
    </row>
    <row r="264" spans="1:26" ht="20.100000000000001" customHeight="1" x14ac:dyDescent="0.15">
      <c r="A264" s="351">
        <f>IFERROR(IF(AND($N264="○",TRIM($P264)=""),1001,0),3)</f>
        <v>0</v>
      </c>
      <c r="B264" s="186"/>
      <c r="E264" s="361">
        <v>6</v>
      </c>
      <c r="F264" s="362" t="s">
        <v>303</v>
      </c>
      <c r="G264" s="363"/>
      <c r="H264" s="355" t="s">
        <v>114</v>
      </c>
      <c r="I264" s="356" t="s">
        <v>206</v>
      </c>
      <c r="J264" s="357"/>
      <c r="K264" s="357"/>
      <c r="L264" s="357"/>
      <c r="M264" s="358"/>
      <c r="N264" s="37"/>
      <c r="O264" s="38"/>
      <c r="P264" s="34"/>
      <c r="Q264" s="35"/>
      <c r="R264" s="35"/>
      <c r="S264" s="35"/>
      <c r="T264" s="35"/>
      <c r="U264" s="35"/>
      <c r="V264" s="35"/>
      <c r="W264" s="35"/>
      <c r="X264" s="35"/>
      <c r="Y264" s="36"/>
      <c r="Z264" s="186"/>
    </row>
    <row r="265" spans="1:26" ht="20.100000000000001" customHeight="1" x14ac:dyDescent="0.15">
      <c r="A265" s="351">
        <f>IFERROR(IF(AND($N265="○",TRIM($P265)=""),1001,0),3)</f>
        <v>0</v>
      </c>
      <c r="B265" s="186"/>
      <c r="E265" s="361"/>
      <c r="F265" s="353"/>
      <c r="G265" s="354"/>
      <c r="H265" s="355" t="s">
        <v>119</v>
      </c>
      <c r="I265" s="356" t="s">
        <v>205</v>
      </c>
      <c r="J265" s="357"/>
      <c r="K265" s="357"/>
      <c r="L265" s="357"/>
      <c r="M265" s="358"/>
      <c r="N265" s="37"/>
      <c r="O265" s="38"/>
      <c r="P265" s="34"/>
      <c r="Q265" s="35"/>
      <c r="R265" s="35"/>
      <c r="S265" s="35"/>
      <c r="T265" s="35"/>
      <c r="U265" s="35"/>
      <c r="V265" s="35"/>
      <c r="W265" s="35"/>
      <c r="X265" s="35"/>
      <c r="Y265" s="36"/>
      <c r="Z265" s="186"/>
    </row>
    <row r="266" spans="1:26" ht="20.100000000000001" customHeight="1" x14ac:dyDescent="0.15">
      <c r="A266" s="351">
        <f>IFERROR(IF(AND($N266="○",TRIM($P266)=""),1001,0),3)</f>
        <v>0</v>
      </c>
      <c r="B266" s="186"/>
      <c r="E266" s="361"/>
      <c r="F266" s="359"/>
      <c r="G266" s="360"/>
      <c r="H266" s="355" t="s">
        <v>117</v>
      </c>
      <c r="I266" s="356" t="s">
        <v>204</v>
      </c>
      <c r="J266" s="357"/>
      <c r="K266" s="357"/>
      <c r="L266" s="357"/>
      <c r="M266" s="358"/>
      <c r="N266" s="37"/>
      <c r="O266" s="38"/>
      <c r="P266" s="34"/>
      <c r="Q266" s="35"/>
      <c r="R266" s="35"/>
      <c r="S266" s="35"/>
      <c r="T266" s="35"/>
      <c r="U266" s="35"/>
      <c r="V266" s="35"/>
      <c r="W266" s="35"/>
      <c r="X266" s="35"/>
      <c r="Y266" s="36"/>
      <c r="Z266" s="186"/>
    </row>
    <row r="267" spans="1:26" ht="20.100000000000001" customHeight="1" x14ac:dyDescent="0.15">
      <c r="A267" s="351">
        <f>IFERROR(IF(AND($N267="○",TRIM($P267)=""),1001,0),3)</f>
        <v>0</v>
      </c>
      <c r="B267" s="186"/>
      <c r="E267" s="361">
        <v>7</v>
      </c>
      <c r="F267" s="362" t="s">
        <v>304</v>
      </c>
      <c r="G267" s="363"/>
      <c r="H267" s="355" t="s">
        <v>114</v>
      </c>
      <c r="I267" s="356" t="s">
        <v>203</v>
      </c>
      <c r="J267" s="357"/>
      <c r="K267" s="357"/>
      <c r="L267" s="357"/>
      <c r="M267" s="358"/>
      <c r="N267" s="37"/>
      <c r="O267" s="38"/>
      <c r="P267" s="34"/>
      <c r="Q267" s="35"/>
      <c r="R267" s="35"/>
      <c r="S267" s="35"/>
      <c r="T267" s="35"/>
      <c r="U267" s="35"/>
      <c r="V267" s="35"/>
      <c r="W267" s="35"/>
      <c r="X267" s="35"/>
      <c r="Y267" s="36"/>
      <c r="Z267" s="186"/>
    </row>
    <row r="268" spans="1:26" ht="20.100000000000001" customHeight="1" x14ac:dyDescent="0.15">
      <c r="A268" s="351">
        <f>IFERROR(IF(AND($N268="○",TRIM($P268)=""),1001,0),3)</f>
        <v>0</v>
      </c>
      <c r="B268" s="186"/>
      <c r="E268" s="361"/>
      <c r="F268" s="353"/>
      <c r="G268" s="354"/>
      <c r="H268" s="355" t="s">
        <v>119</v>
      </c>
      <c r="I268" s="356" t="s">
        <v>202</v>
      </c>
      <c r="J268" s="357"/>
      <c r="K268" s="357"/>
      <c r="L268" s="357"/>
      <c r="M268" s="358"/>
      <c r="N268" s="37"/>
      <c r="O268" s="38"/>
      <c r="P268" s="34"/>
      <c r="Q268" s="35"/>
      <c r="R268" s="35"/>
      <c r="S268" s="35"/>
      <c r="T268" s="35"/>
      <c r="U268" s="35"/>
      <c r="V268" s="35"/>
      <c r="W268" s="35"/>
      <c r="X268" s="35"/>
      <c r="Y268" s="36"/>
      <c r="Z268" s="186"/>
    </row>
    <row r="269" spans="1:26" ht="20.100000000000001" customHeight="1" x14ac:dyDescent="0.15">
      <c r="A269" s="351">
        <f>IFERROR(IF(AND($N269="○",TRIM($P269)=""),1001,0),3)</f>
        <v>0</v>
      </c>
      <c r="B269" s="186"/>
      <c r="E269" s="361"/>
      <c r="F269" s="359"/>
      <c r="G269" s="360"/>
      <c r="H269" s="355" t="s">
        <v>117</v>
      </c>
      <c r="I269" s="356" t="s">
        <v>201</v>
      </c>
      <c r="J269" s="357"/>
      <c r="K269" s="357"/>
      <c r="L269" s="357"/>
      <c r="M269" s="358"/>
      <c r="N269" s="37"/>
      <c r="O269" s="38"/>
      <c r="P269" s="34"/>
      <c r="Q269" s="35"/>
      <c r="R269" s="35"/>
      <c r="S269" s="35"/>
      <c r="T269" s="35"/>
      <c r="U269" s="35"/>
      <c r="V269" s="35"/>
      <c r="W269" s="35"/>
      <c r="X269" s="35"/>
      <c r="Y269" s="36"/>
      <c r="Z269" s="186"/>
    </row>
    <row r="270" spans="1:26" ht="20.100000000000001" customHeight="1" x14ac:dyDescent="0.15">
      <c r="A270" s="351">
        <f>IFERROR(IF(AND($N270="○",TRIM($P270)=""),1001,0),3)</f>
        <v>0</v>
      </c>
      <c r="B270" s="186"/>
      <c r="E270" s="361">
        <v>8</v>
      </c>
      <c r="F270" s="362" t="s">
        <v>305</v>
      </c>
      <c r="G270" s="363"/>
      <c r="H270" s="355" t="s">
        <v>114</v>
      </c>
      <c r="I270" s="356" t="s">
        <v>200</v>
      </c>
      <c r="J270" s="357"/>
      <c r="K270" s="357"/>
      <c r="L270" s="357"/>
      <c r="M270" s="358"/>
      <c r="N270" s="37"/>
      <c r="O270" s="38"/>
      <c r="P270" s="34"/>
      <c r="Q270" s="35"/>
      <c r="R270" s="35"/>
      <c r="S270" s="35"/>
      <c r="T270" s="35"/>
      <c r="U270" s="35"/>
      <c r="V270" s="35"/>
      <c r="W270" s="35"/>
      <c r="X270" s="35"/>
      <c r="Y270" s="36"/>
      <c r="Z270" s="186"/>
    </row>
    <row r="271" spans="1:26" ht="20.100000000000001" customHeight="1" x14ac:dyDescent="0.15">
      <c r="A271" s="129">
        <f>IFERROR(IF(AND($N271="○",TRIM($P271)=""),1001,0),3)</f>
        <v>0</v>
      </c>
      <c r="B271" s="364"/>
      <c r="C271" s="143"/>
      <c r="E271" s="361"/>
      <c r="F271" s="353"/>
      <c r="G271" s="354"/>
      <c r="H271" s="355" t="s">
        <v>119</v>
      </c>
      <c r="I271" s="356" t="s">
        <v>199</v>
      </c>
      <c r="J271" s="357"/>
      <c r="K271" s="357"/>
      <c r="L271" s="357"/>
      <c r="M271" s="358"/>
      <c r="N271" s="37"/>
      <c r="O271" s="38"/>
      <c r="P271" s="34"/>
      <c r="Q271" s="35"/>
      <c r="R271" s="35"/>
      <c r="S271" s="35"/>
      <c r="T271" s="35"/>
      <c r="U271" s="35"/>
      <c r="V271" s="35"/>
      <c r="W271" s="35"/>
      <c r="X271" s="35"/>
      <c r="Y271" s="36"/>
      <c r="Z271" s="142"/>
    </row>
    <row r="272" spans="1:26" ht="20.100000000000001" customHeight="1" x14ac:dyDescent="0.15">
      <c r="A272" s="351">
        <f>IFERROR(IF(AND($N272="○",TRIM($P272)=""),1001,0),3)</f>
        <v>0</v>
      </c>
      <c r="B272" s="186"/>
      <c r="C272" s="154"/>
      <c r="E272" s="361"/>
      <c r="F272" s="359"/>
      <c r="G272" s="360"/>
      <c r="H272" s="355" t="s">
        <v>117</v>
      </c>
      <c r="I272" s="356" t="s">
        <v>198</v>
      </c>
      <c r="J272" s="357"/>
      <c r="K272" s="357"/>
      <c r="L272" s="357"/>
      <c r="M272" s="358"/>
      <c r="N272" s="37"/>
      <c r="O272" s="38"/>
      <c r="P272" s="34"/>
      <c r="Q272" s="35"/>
      <c r="R272" s="35"/>
      <c r="S272" s="35"/>
      <c r="T272" s="35"/>
      <c r="U272" s="35"/>
      <c r="V272" s="35"/>
      <c r="W272" s="35"/>
      <c r="X272" s="35"/>
      <c r="Y272" s="36"/>
      <c r="Z272" s="186"/>
    </row>
    <row r="273" spans="1:26" ht="20.100000000000001" customHeight="1" x14ac:dyDescent="0.15">
      <c r="A273" s="351">
        <f>IFERROR(IF(AND($N273="○",TRIM($P273)=""),1001,0),3)</f>
        <v>0</v>
      </c>
      <c r="B273" s="186"/>
      <c r="E273" s="361">
        <v>9</v>
      </c>
      <c r="F273" s="362" t="s">
        <v>306</v>
      </c>
      <c r="G273" s="363"/>
      <c r="H273" s="355" t="s">
        <v>114</v>
      </c>
      <c r="I273" s="356" t="s">
        <v>197</v>
      </c>
      <c r="J273" s="357"/>
      <c r="K273" s="357"/>
      <c r="L273" s="357"/>
      <c r="M273" s="358"/>
      <c r="N273" s="37"/>
      <c r="O273" s="38"/>
      <c r="P273" s="34"/>
      <c r="Q273" s="35"/>
      <c r="R273" s="35"/>
      <c r="S273" s="35"/>
      <c r="T273" s="35"/>
      <c r="U273" s="35"/>
      <c r="V273" s="35"/>
      <c r="W273" s="35"/>
      <c r="X273" s="35"/>
      <c r="Y273" s="36"/>
      <c r="Z273" s="186"/>
    </row>
    <row r="274" spans="1:26" ht="20.100000000000001" customHeight="1" x14ac:dyDescent="0.15">
      <c r="A274" s="351">
        <f>IFERROR(IF(AND($N274="○",TRIM($P274)=""),1001,0),3)</f>
        <v>0</v>
      </c>
      <c r="B274" s="186"/>
      <c r="E274" s="361"/>
      <c r="F274" s="353"/>
      <c r="G274" s="354"/>
      <c r="H274" s="355" t="s">
        <v>119</v>
      </c>
      <c r="I274" s="356" t="s">
        <v>196</v>
      </c>
      <c r="J274" s="357"/>
      <c r="K274" s="357"/>
      <c r="L274" s="357"/>
      <c r="M274" s="358"/>
      <c r="N274" s="37"/>
      <c r="O274" s="38"/>
      <c r="P274" s="34"/>
      <c r="Q274" s="35"/>
      <c r="R274" s="35"/>
      <c r="S274" s="35"/>
      <c r="T274" s="35"/>
      <c r="U274" s="35"/>
      <c r="V274" s="35"/>
      <c r="W274" s="35"/>
      <c r="X274" s="35"/>
      <c r="Y274" s="36"/>
      <c r="Z274" s="186"/>
    </row>
    <row r="275" spans="1:26" ht="20.100000000000001" customHeight="1" x14ac:dyDescent="0.15">
      <c r="A275" s="351">
        <f>IFERROR(IF(AND($N275="○",TRIM($P275)=""),1001,0),3)</f>
        <v>0</v>
      </c>
      <c r="B275" s="186"/>
      <c r="E275" s="361"/>
      <c r="F275" s="353"/>
      <c r="G275" s="354"/>
      <c r="H275" s="355" t="s">
        <v>117</v>
      </c>
      <c r="I275" s="356" t="s">
        <v>195</v>
      </c>
      <c r="J275" s="357"/>
      <c r="K275" s="357"/>
      <c r="L275" s="357"/>
      <c r="M275" s="358"/>
      <c r="N275" s="37"/>
      <c r="O275" s="38"/>
      <c r="P275" s="34"/>
      <c r="Q275" s="35"/>
      <c r="R275" s="35"/>
      <c r="S275" s="35"/>
      <c r="T275" s="35"/>
      <c r="U275" s="35"/>
      <c r="V275" s="35"/>
      <c r="W275" s="35"/>
      <c r="X275" s="35"/>
      <c r="Y275" s="36"/>
      <c r="Z275" s="186"/>
    </row>
    <row r="276" spans="1:26" ht="20.100000000000001" customHeight="1" x14ac:dyDescent="0.15">
      <c r="A276" s="351">
        <f>IFERROR(IF(AND($N276="○",TRIM($P276)=""),1001,0),3)</f>
        <v>0</v>
      </c>
      <c r="B276" s="186"/>
      <c r="E276" s="361"/>
      <c r="F276" s="353"/>
      <c r="G276" s="354"/>
      <c r="H276" s="355" t="s">
        <v>122</v>
      </c>
      <c r="I276" s="356" t="s">
        <v>194</v>
      </c>
      <c r="J276" s="357"/>
      <c r="K276" s="357"/>
      <c r="L276" s="357"/>
      <c r="M276" s="358"/>
      <c r="N276" s="37"/>
      <c r="O276" s="38"/>
      <c r="P276" s="34"/>
      <c r="Q276" s="35"/>
      <c r="R276" s="35"/>
      <c r="S276" s="35"/>
      <c r="T276" s="35"/>
      <c r="U276" s="35"/>
      <c r="V276" s="35"/>
      <c r="W276" s="35"/>
      <c r="X276" s="35"/>
      <c r="Y276" s="36"/>
      <c r="Z276" s="186"/>
    </row>
    <row r="277" spans="1:26" ht="20.100000000000001" customHeight="1" x14ac:dyDescent="0.15">
      <c r="A277" s="351">
        <f>IFERROR(IF(AND($N277="○",TRIM($P277)=""),1001,0),3)</f>
        <v>0</v>
      </c>
      <c r="B277" s="186"/>
      <c r="E277" s="361"/>
      <c r="F277" s="359"/>
      <c r="G277" s="360"/>
      <c r="H277" s="355" t="s">
        <v>147</v>
      </c>
      <c r="I277" s="356" t="s">
        <v>193</v>
      </c>
      <c r="J277" s="357"/>
      <c r="K277" s="357"/>
      <c r="L277" s="357"/>
      <c r="M277" s="358"/>
      <c r="N277" s="37"/>
      <c r="O277" s="38"/>
      <c r="P277" s="34"/>
      <c r="Q277" s="35"/>
      <c r="R277" s="35"/>
      <c r="S277" s="35"/>
      <c r="T277" s="35"/>
      <c r="U277" s="35"/>
      <c r="V277" s="35"/>
      <c r="W277" s="35"/>
      <c r="X277" s="35"/>
      <c r="Y277" s="36"/>
      <c r="Z277" s="186"/>
    </row>
    <row r="278" spans="1:26" ht="20.100000000000001" customHeight="1" x14ac:dyDescent="0.15">
      <c r="A278" s="351">
        <f>IFERROR(IF(AND($N278="○",TRIM($P278)=""),1001,0),3)</f>
        <v>0</v>
      </c>
      <c r="B278" s="186"/>
      <c r="E278" s="361">
        <v>10</v>
      </c>
      <c r="F278" s="362" t="s">
        <v>307</v>
      </c>
      <c r="G278" s="363"/>
      <c r="H278" s="355" t="s">
        <v>114</v>
      </c>
      <c r="I278" s="356" t="s">
        <v>192</v>
      </c>
      <c r="J278" s="357"/>
      <c r="K278" s="357"/>
      <c r="L278" s="357"/>
      <c r="M278" s="358"/>
      <c r="N278" s="37"/>
      <c r="O278" s="38"/>
      <c r="P278" s="34"/>
      <c r="Q278" s="35"/>
      <c r="R278" s="35"/>
      <c r="S278" s="35"/>
      <c r="T278" s="35"/>
      <c r="U278" s="35"/>
      <c r="V278" s="35"/>
      <c r="W278" s="35"/>
      <c r="X278" s="35"/>
      <c r="Y278" s="36"/>
      <c r="Z278" s="186"/>
    </row>
    <row r="279" spans="1:26" ht="20.100000000000001" customHeight="1" x14ac:dyDescent="0.15">
      <c r="A279" s="351">
        <f>IFERROR(IF(AND($N279="○",TRIM($P279)=""),1001,0),3)</f>
        <v>0</v>
      </c>
      <c r="B279" s="186"/>
      <c r="E279" s="361"/>
      <c r="F279" s="353"/>
      <c r="G279" s="354"/>
      <c r="H279" s="355" t="s">
        <v>119</v>
      </c>
      <c r="I279" s="356" t="s">
        <v>191</v>
      </c>
      <c r="J279" s="357"/>
      <c r="K279" s="357"/>
      <c r="L279" s="357"/>
      <c r="M279" s="358"/>
      <c r="N279" s="37"/>
      <c r="O279" s="38"/>
      <c r="P279" s="34"/>
      <c r="Q279" s="35"/>
      <c r="R279" s="35"/>
      <c r="S279" s="35"/>
      <c r="T279" s="35"/>
      <c r="U279" s="35"/>
      <c r="V279" s="35"/>
      <c r="W279" s="35"/>
      <c r="X279" s="35"/>
      <c r="Y279" s="36"/>
      <c r="Z279" s="186"/>
    </row>
    <row r="280" spans="1:26" ht="20.100000000000001" customHeight="1" x14ac:dyDescent="0.15">
      <c r="A280" s="351">
        <f>IFERROR(IF(AND($N280="○",TRIM($P280)=""),1001,0),3)</f>
        <v>0</v>
      </c>
      <c r="B280" s="186"/>
      <c r="E280" s="361"/>
      <c r="F280" s="353"/>
      <c r="G280" s="354"/>
      <c r="H280" s="355" t="s">
        <v>117</v>
      </c>
      <c r="I280" s="356" t="s">
        <v>190</v>
      </c>
      <c r="J280" s="357"/>
      <c r="K280" s="357"/>
      <c r="L280" s="357"/>
      <c r="M280" s="358"/>
      <c r="N280" s="37"/>
      <c r="O280" s="38"/>
      <c r="P280" s="34"/>
      <c r="Q280" s="35"/>
      <c r="R280" s="35"/>
      <c r="S280" s="35"/>
      <c r="T280" s="35"/>
      <c r="U280" s="35"/>
      <c r="V280" s="35"/>
      <c r="W280" s="35"/>
      <c r="X280" s="35"/>
      <c r="Y280" s="36"/>
      <c r="Z280" s="186"/>
    </row>
    <row r="281" spans="1:26" ht="20.100000000000001" customHeight="1" x14ac:dyDescent="0.15">
      <c r="A281" s="351">
        <f>IFERROR(IF(AND($N281="○",TRIM($P281)=""),1001,0),3)</f>
        <v>0</v>
      </c>
      <c r="B281" s="186"/>
      <c r="E281" s="361"/>
      <c r="F281" s="353"/>
      <c r="G281" s="354"/>
      <c r="H281" s="355" t="s">
        <v>122</v>
      </c>
      <c r="I281" s="356" t="s">
        <v>189</v>
      </c>
      <c r="J281" s="357"/>
      <c r="K281" s="357"/>
      <c r="L281" s="357"/>
      <c r="M281" s="358"/>
      <c r="N281" s="37"/>
      <c r="O281" s="38"/>
      <c r="P281" s="34"/>
      <c r="Q281" s="35"/>
      <c r="R281" s="35"/>
      <c r="S281" s="35"/>
      <c r="T281" s="35"/>
      <c r="U281" s="35"/>
      <c r="V281" s="35"/>
      <c r="W281" s="35"/>
      <c r="X281" s="35"/>
      <c r="Y281" s="36"/>
      <c r="Z281" s="186"/>
    </row>
    <row r="282" spans="1:26" ht="20.100000000000001" customHeight="1" x14ac:dyDescent="0.15">
      <c r="A282" s="351">
        <f>IFERROR(IF(AND($N282="○",TRIM($P282)=""),1001,0),3)</f>
        <v>0</v>
      </c>
      <c r="B282" s="186"/>
      <c r="E282" s="361"/>
      <c r="F282" s="353"/>
      <c r="G282" s="354"/>
      <c r="H282" s="355" t="s">
        <v>147</v>
      </c>
      <c r="I282" s="356" t="s">
        <v>188</v>
      </c>
      <c r="J282" s="357"/>
      <c r="K282" s="357"/>
      <c r="L282" s="357"/>
      <c r="M282" s="358"/>
      <c r="N282" s="37"/>
      <c r="O282" s="38"/>
      <c r="P282" s="34"/>
      <c r="Q282" s="35"/>
      <c r="R282" s="35"/>
      <c r="S282" s="35"/>
      <c r="T282" s="35"/>
      <c r="U282" s="35"/>
      <c r="V282" s="35"/>
      <c r="W282" s="35"/>
      <c r="X282" s="35"/>
      <c r="Y282" s="36"/>
      <c r="Z282" s="186"/>
    </row>
    <row r="283" spans="1:26" ht="20.100000000000001" customHeight="1" x14ac:dyDescent="0.15">
      <c r="A283" s="351">
        <f>IFERROR(IF(AND($N283="○",TRIM($P283)=""),1001,0),3)</f>
        <v>0</v>
      </c>
      <c r="B283" s="186"/>
      <c r="E283" s="361"/>
      <c r="F283" s="353"/>
      <c r="G283" s="354"/>
      <c r="H283" s="355" t="s">
        <v>145</v>
      </c>
      <c r="I283" s="356" t="s">
        <v>187</v>
      </c>
      <c r="J283" s="357"/>
      <c r="K283" s="357"/>
      <c r="L283" s="357"/>
      <c r="M283" s="358"/>
      <c r="N283" s="37"/>
      <c r="O283" s="38"/>
      <c r="P283" s="34"/>
      <c r="Q283" s="35"/>
      <c r="R283" s="35"/>
      <c r="S283" s="35"/>
      <c r="T283" s="35"/>
      <c r="U283" s="35"/>
      <c r="V283" s="35"/>
      <c r="W283" s="35"/>
      <c r="X283" s="35"/>
      <c r="Y283" s="36"/>
      <c r="Z283" s="186"/>
    </row>
    <row r="284" spans="1:26" ht="20.100000000000001" customHeight="1" x14ac:dyDescent="0.15">
      <c r="A284" s="351">
        <f>IFERROR(IF(AND($N284="○",TRIM($P284)=""),1001,0),3)</f>
        <v>0</v>
      </c>
      <c r="B284" s="186"/>
      <c r="E284" s="361"/>
      <c r="F284" s="353"/>
      <c r="G284" s="354"/>
      <c r="H284" s="355" t="s">
        <v>143</v>
      </c>
      <c r="I284" s="356" t="s">
        <v>186</v>
      </c>
      <c r="J284" s="357"/>
      <c r="K284" s="357"/>
      <c r="L284" s="357"/>
      <c r="M284" s="358"/>
      <c r="N284" s="37"/>
      <c r="O284" s="38"/>
      <c r="P284" s="34"/>
      <c r="Q284" s="35"/>
      <c r="R284" s="35"/>
      <c r="S284" s="35"/>
      <c r="T284" s="35"/>
      <c r="U284" s="35"/>
      <c r="V284" s="35"/>
      <c r="W284" s="35"/>
      <c r="X284" s="35"/>
      <c r="Y284" s="36"/>
      <c r="Z284" s="186"/>
    </row>
    <row r="285" spans="1:26" ht="20.100000000000001" customHeight="1" x14ac:dyDescent="0.15">
      <c r="A285" s="351">
        <f>IFERROR(IF(AND($N285="○",TRIM($P285)=""),1001,0),3)</f>
        <v>0</v>
      </c>
      <c r="B285" s="186"/>
      <c r="E285" s="361"/>
      <c r="F285" s="353"/>
      <c r="G285" s="354"/>
      <c r="H285" s="355" t="s">
        <v>141</v>
      </c>
      <c r="I285" s="356" t="s">
        <v>185</v>
      </c>
      <c r="J285" s="357"/>
      <c r="K285" s="357"/>
      <c r="L285" s="357"/>
      <c r="M285" s="358"/>
      <c r="N285" s="37"/>
      <c r="O285" s="38"/>
      <c r="P285" s="34"/>
      <c r="Q285" s="35"/>
      <c r="R285" s="35"/>
      <c r="S285" s="35"/>
      <c r="T285" s="35"/>
      <c r="U285" s="35"/>
      <c r="V285" s="35"/>
      <c r="W285" s="35"/>
      <c r="X285" s="35"/>
      <c r="Y285" s="36"/>
      <c r="Z285" s="186"/>
    </row>
    <row r="286" spans="1:26" ht="20.100000000000001" customHeight="1" x14ac:dyDescent="0.15">
      <c r="A286" s="351">
        <f>IFERROR(IF(AND($N286="○",TRIM($P286)=""),1001,0),3)</f>
        <v>0</v>
      </c>
      <c r="B286" s="186"/>
      <c r="E286" s="361"/>
      <c r="F286" s="353"/>
      <c r="G286" s="354"/>
      <c r="H286" s="355" t="s">
        <v>184</v>
      </c>
      <c r="I286" s="356" t="s">
        <v>183</v>
      </c>
      <c r="J286" s="357"/>
      <c r="K286" s="357"/>
      <c r="L286" s="357"/>
      <c r="M286" s="358"/>
      <c r="N286" s="37"/>
      <c r="O286" s="38"/>
      <c r="P286" s="34"/>
      <c r="Q286" s="35"/>
      <c r="R286" s="35"/>
      <c r="S286" s="35"/>
      <c r="T286" s="35"/>
      <c r="U286" s="35"/>
      <c r="V286" s="35"/>
      <c r="W286" s="35"/>
      <c r="X286" s="35"/>
      <c r="Y286" s="36"/>
      <c r="Z286" s="186"/>
    </row>
    <row r="287" spans="1:26" ht="20.100000000000001" customHeight="1" x14ac:dyDescent="0.15">
      <c r="A287" s="351">
        <f>IFERROR(IF(AND($N287="○",TRIM($P287)=""),1001,0),3)</f>
        <v>0</v>
      </c>
      <c r="B287" s="186"/>
      <c r="E287" s="361"/>
      <c r="F287" s="353"/>
      <c r="G287" s="354"/>
      <c r="H287" s="355" t="s">
        <v>182</v>
      </c>
      <c r="I287" s="356" t="s">
        <v>181</v>
      </c>
      <c r="J287" s="357"/>
      <c r="K287" s="357"/>
      <c r="L287" s="357"/>
      <c r="M287" s="358"/>
      <c r="N287" s="37"/>
      <c r="O287" s="38"/>
      <c r="P287" s="34"/>
      <c r="Q287" s="35"/>
      <c r="R287" s="35"/>
      <c r="S287" s="35"/>
      <c r="T287" s="35"/>
      <c r="U287" s="35"/>
      <c r="V287" s="35"/>
      <c r="W287" s="35"/>
      <c r="X287" s="35"/>
      <c r="Y287" s="36"/>
      <c r="Z287" s="186"/>
    </row>
    <row r="288" spans="1:26" ht="20.100000000000001" customHeight="1" x14ac:dyDescent="0.15">
      <c r="A288" s="351">
        <f>IFERROR(IF(AND($N288="○",TRIM($P288)=""),1001,0),3)</f>
        <v>0</v>
      </c>
      <c r="B288" s="186"/>
      <c r="E288" s="361"/>
      <c r="F288" s="353"/>
      <c r="G288" s="354"/>
      <c r="H288" s="355" t="s">
        <v>180</v>
      </c>
      <c r="I288" s="356" t="s">
        <v>179</v>
      </c>
      <c r="J288" s="357"/>
      <c r="K288" s="357"/>
      <c r="L288" s="357"/>
      <c r="M288" s="358"/>
      <c r="N288" s="37"/>
      <c r="O288" s="38"/>
      <c r="P288" s="34"/>
      <c r="Q288" s="35"/>
      <c r="R288" s="35"/>
      <c r="S288" s="35"/>
      <c r="T288" s="35"/>
      <c r="U288" s="35"/>
      <c r="V288" s="35"/>
      <c r="W288" s="35"/>
      <c r="X288" s="35"/>
      <c r="Y288" s="36"/>
      <c r="Z288" s="186"/>
    </row>
    <row r="289" spans="1:26" ht="20.100000000000001" customHeight="1" x14ac:dyDescent="0.15">
      <c r="A289" s="351">
        <f>IFERROR(IF(AND($N289="○",TRIM($P289)=""),1001,0),3)</f>
        <v>0</v>
      </c>
      <c r="B289" s="186"/>
      <c r="E289" s="361"/>
      <c r="F289" s="353"/>
      <c r="G289" s="354"/>
      <c r="H289" s="355" t="s">
        <v>178</v>
      </c>
      <c r="I289" s="356" t="s">
        <v>177</v>
      </c>
      <c r="J289" s="357"/>
      <c r="K289" s="357"/>
      <c r="L289" s="357"/>
      <c r="M289" s="358"/>
      <c r="N289" s="37"/>
      <c r="O289" s="38"/>
      <c r="P289" s="34"/>
      <c r="Q289" s="35"/>
      <c r="R289" s="35"/>
      <c r="S289" s="35"/>
      <c r="T289" s="35"/>
      <c r="U289" s="35"/>
      <c r="V289" s="35"/>
      <c r="W289" s="35"/>
      <c r="X289" s="35"/>
      <c r="Y289" s="36"/>
      <c r="Z289" s="186"/>
    </row>
    <row r="290" spans="1:26" ht="20.100000000000001" customHeight="1" x14ac:dyDescent="0.15">
      <c r="A290" s="351">
        <f>IFERROR(IF(AND($N290="○",TRIM($P290)=""),1001,0),3)</f>
        <v>0</v>
      </c>
      <c r="B290" s="186"/>
      <c r="E290" s="361"/>
      <c r="F290" s="359"/>
      <c r="G290" s="360"/>
      <c r="H290" s="355" t="s">
        <v>176</v>
      </c>
      <c r="I290" s="356" t="s">
        <v>113</v>
      </c>
      <c r="J290" s="357"/>
      <c r="K290" s="357"/>
      <c r="L290" s="357"/>
      <c r="M290" s="358"/>
      <c r="N290" s="37"/>
      <c r="O290" s="38"/>
      <c r="P290" s="34"/>
      <c r="Q290" s="35"/>
      <c r="R290" s="35"/>
      <c r="S290" s="35"/>
      <c r="T290" s="35"/>
      <c r="U290" s="35"/>
      <c r="V290" s="35"/>
      <c r="W290" s="35"/>
      <c r="X290" s="35"/>
      <c r="Y290" s="36"/>
      <c r="Z290" s="186"/>
    </row>
    <row r="291" spans="1:26" ht="20.100000000000001" customHeight="1" x14ac:dyDescent="0.15">
      <c r="A291" s="351">
        <f>IFERROR(IF(AND($N291="○",TRIM($P291)=""),1001,0),3)</f>
        <v>0</v>
      </c>
      <c r="B291" s="186"/>
      <c r="E291" s="361">
        <v>11</v>
      </c>
      <c r="F291" s="362" t="s">
        <v>308</v>
      </c>
      <c r="G291" s="363"/>
      <c r="H291" s="355" t="s">
        <v>114</v>
      </c>
      <c r="I291" s="356" t="s">
        <v>175</v>
      </c>
      <c r="J291" s="357"/>
      <c r="K291" s="357"/>
      <c r="L291" s="357"/>
      <c r="M291" s="358"/>
      <c r="N291" s="37"/>
      <c r="O291" s="38"/>
      <c r="P291" s="34"/>
      <c r="Q291" s="35"/>
      <c r="R291" s="35"/>
      <c r="S291" s="35"/>
      <c r="T291" s="35"/>
      <c r="U291" s="35"/>
      <c r="V291" s="35"/>
      <c r="W291" s="35"/>
      <c r="X291" s="35"/>
      <c r="Y291" s="36"/>
      <c r="Z291" s="186"/>
    </row>
    <row r="292" spans="1:26" ht="20.100000000000001" customHeight="1" x14ac:dyDescent="0.15">
      <c r="A292" s="351">
        <f>IFERROR(IF(AND($N292="○",TRIM($P292)=""),1001,0),3)</f>
        <v>0</v>
      </c>
      <c r="B292" s="186"/>
      <c r="E292" s="361"/>
      <c r="F292" s="353"/>
      <c r="G292" s="354"/>
      <c r="H292" s="355" t="s">
        <v>119</v>
      </c>
      <c r="I292" s="356" t="s">
        <v>174</v>
      </c>
      <c r="J292" s="357"/>
      <c r="K292" s="357"/>
      <c r="L292" s="357"/>
      <c r="M292" s="358"/>
      <c r="N292" s="37"/>
      <c r="O292" s="38"/>
      <c r="P292" s="34"/>
      <c r="Q292" s="35"/>
      <c r="R292" s="35"/>
      <c r="S292" s="35"/>
      <c r="T292" s="35"/>
      <c r="U292" s="35"/>
      <c r="V292" s="35"/>
      <c r="W292" s="35"/>
      <c r="X292" s="35"/>
      <c r="Y292" s="36"/>
      <c r="Z292" s="186"/>
    </row>
    <row r="293" spans="1:26" ht="20.100000000000001" customHeight="1" x14ac:dyDescent="0.15">
      <c r="A293" s="351">
        <f>IFERROR(IF(AND($N293="○",TRIM($P293)=""),1001,0),3)</f>
        <v>0</v>
      </c>
      <c r="B293" s="186"/>
      <c r="E293" s="361"/>
      <c r="F293" s="353"/>
      <c r="G293" s="354"/>
      <c r="H293" s="355" t="s">
        <v>117</v>
      </c>
      <c r="I293" s="356" t="s">
        <v>173</v>
      </c>
      <c r="J293" s="357"/>
      <c r="K293" s="357"/>
      <c r="L293" s="357"/>
      <c r="M293" s="358"/>
      <c r="N293" s="37"/>
      <c r="O293" s="38"/>
      <c r="P293" s="34"/>
      <c r="Q293" s="35"/>
      <c r="R293" s="35"/>
      <c r="S293" s="35"/>
      <c r="T293" s="35"/>
      <c r="U293" s="35"/>
      <c r="V293" s="35"/>
      <c r="W293" s="35"/>
      <c r="X293" s="35"/>
      <c r="Y293" s="36"/>
      <c r="Z293" s="186"/>
    </row>
    <row r="294" spans="1:26" ht="20.100000000000001" customHeight="1" x14ac:dyDescent="0.15">
      <c r="A294" s="351">
        <f>IFERROR(IF(AND($N294="○",TRIM($P294)=""),1001,0),3)</f>
        <v>0</v>
      </c>
      <c r="B294" s="186"/>
      <c r="E294" s="365"/>
      <c r="F294" s="366"/>
      <c r="G294" s="367"/>
      <c r="H294" s="368" t="s">
        <v>122</v>
      </c>
      <c r="I294" s="369" t="s">
        <v>113</v>
      </c>
      <c r="J294" s="370"/>
      <c r="K294" s="370"/>
      <c r="L294" s="370"/>
      <c r="M294" s="371"/>
      <c r="N294" s="39"/>
      <c r="O294" s="40"/>
      <c r="P294" s="41"/>
      <c r="Q294" s="42"/>
      <c r="R294" s="42"/>
      <c r="S294" s="42"/>
      <c r="T294" s="42"/>
      <c r="U294" s="42"/>
      <c r="V294" s="42"/>
      <c r="W294" s="42"/>
      <c r="X294" s="42"/>
      <c r="Y294" s="43"/>
      <c r="Z294" s="186"/>
    </row>
    <row r="295" spans="1:26" ht="30" customHeight="1" x14ac:dyDescent="0.15">
      <c r="A295" s="129"/>
      <c r="B295" s="118"/>
      <c r="C295" s="133"/>
      <c r="E295" s="334" t="s">
        <v>226</v>
      </c>
      <c r="F295" s="335"/>
      <c r="G295" s="335"/>
      <c r="H295" s="335"/>
      <c r="I295" s="335"/>
      <c r="J295" s="335"/>
      <c r="K295" s="335"/>
      <c r="L295" s="335"/>
      <c r="M295" s="335"/>
      <c r="N295" s="335"/>
      <c r="O295" s="335"/>
      <c r="P295" s="335"/>
      <c r="Q295" s="335"/>
      <c r="R295" s="335"/>
      <c r="S295" s="335"/>
      <c r="T295" s="335"/>
      <c r="U295" s="335"/>
      <c r="V295" s="335"/>
      <c r="W295" s="335"/>
      <c r="X295" s="335"/>
      <c r="Y295" s="335"/>
      <c r="Z295" s="142"/>
    </row>
    <row r="296" spans="1:26" ht="20.100000000000001" customHeight="1" x14ac:dyDescent="0.15">
      <c r="A296" s="129"/>
      <c r="B296" s="118"/>
      <c r="C296" s="133"/>
      <c r="E296" s="336" t="s">
        <v>297</v>
      </c>
      <c r="F296" s="337"/>
      <c r="G296" s="337"/>
      <c r="H296" s="337"/>
      <c r="I296" s="337"/>
      <c r="J296" s="337"/>
      <c r="K296" s="337"/>
      <c r="L296" s="337"/>
      <c r="M296" s="338"/>
      <c r="N296" s="339" t="s">
        <v>42</v>
      </c>
      <c r="O296" s="340"/>
      <c r="P296" s="372" t="s">
        <v>97</v>
      </c>
      <c r="Q296" s="373"/>
      <c r="R296" s="373"/>
      <c r="S296" s="373"/>
      <c r="T296" s="373"/>
      <c r="U296" s="373"/>
      <c r="V296" s="373"/>
      <c r="W296" s="373"/>
      <c r="X296" s="373"/>
      <c r="Y296" s="374"/>
      <c r="Z296" s="142"/>
    </row>
    <row r="297" spans="1:26" ht="20.100000000000001" customHeight="1" x14ac:dyDescent="0.15">
      <c r="A297" s="351">
        <f>IFERROR(IF(AND($N297="○",TRIM($P297)=""),1001,0),3)</f>
        <v>0</v>
      </c>
      <c r="B297" s="186"/>
      <c r="E297" s="375">
        <v>1</v>
      </c>
      <c r="F297" s="376" t="s">
        <v>309</v>
      </c>
      <c r="G297" s="346"/>
      <c r="H297" s="347" t="s">
        <v>114</v>
      </c>
      <c r="I297" s="348" t="s">
        <v>172</v>
      </c>
      <c r="J297" s="349"/>
      <c r="K297" s="349"/>
      <c r="L297" s="349"/>
      <c r="M297" s="350"/>
      <c r="N297" s="68"/>
      <c r="O297" s="108"/>
      <c r="P297" s="105"/>
      <c r="Q297" s="106"/>
      <c r="R297" s="106"/>
      <c r="S297" s="106"/>
      <c r="T297" s="106"/>
      <c r="U297" s="106"/>
      <c r="V297" s="106"/>
      <c r="W297" s="106"/>
      <c r="X297" s="106"/>
      <c r="Y297" s="107"/>
      <c r="Z297" s="186"/>
    </row>
    <row r="298" spans="1:26" ht="20.100000000000001" customHeight="1" x14ac:dyDescent="0.15">
      <c r="A298" s="351">
        <f>IFERROR(IF(AND($N298="○",TRIM($P298)=""),1001,0),3)</f>
        <v>0</v>
      </c>
      <c r="B298" s="186"/>
      <c r="E298" s="377"/>
      <c r="F298" s="378"/>
      <c r="G298" s="354"/>
      <c r="H298" s="355" t="s">
        <v>119</v>
      </c>
      <c r="I298" s="356" t="s">
        <v>171</v>
      </c>
      <c r="J298" s="357"/>
      <c r="K298" s="357"/>
      <c r="L298" s="357"/>
      <c r="M298" s="358"/>
      <c r="N298" s="37"/>
      <c r="O298" s="38"/>
      <c r="P298" s="34"/>
      <c r="Q298" s="35"/>
      <c r="R298" s="35"/>
      <c r="S298" s="35"/>
      <c r="T298" s="35"/>
      <c r="U298" s="35"/>
      <c r="V298" s="35"/>
      <c r="W298" s="35"/>
      <c r="X298" s="35"/>
      <c r="Y298" s="36"/>
      <c r="Z298" s="186"/>
    </row>
    <row r="299" spans="1:26" ht="24.95" customHeight="1" x14ac:dyDescent="0.15">
      <c r="A299" s="351">
        <f>IFERROR(IF(AND($N299="○",TRIM($P299)=""),1001,0),3)</f>
        <v>0</v>
      </c>
      <c r="B299" s="186"/>
      <c r="E299" s="377"/>
      <c r="F299" s="378"/>
      <c r="G299" s="354"/>
      <c r="H299" s="355" t="s">
        <v>117</v>
      </c>
      <c r="I299" s="356" t="s">
        <v>170</v>
      </c>
      <c r="J299" s="357"/>
      <c r="K299" s="357"/>
      <c r="L299" s="357"/>
      <c r="M299" s="358"/>
      <c r="N299" s="37"/>
      <c r="O299" s="38"/>
      <c r="P299" s="34"/>
      <c r="Q299" s="35"/>
      <c r="R299" s="35"/>
      <c r="S299" s="35"/>
      <c r="T299" s="35"/>
      <c r="U299" s="35"/>
      <c r="V299" s="35"/>
      <c r="W299" s="35"/>
      <c r="X299" s="35"/>
      <c r="Y299" s="36"/>
      <c r="Z299" s="186"/>
    </row>
    <row r="300" spans="1:26" ht="19.899999999999999" customHeight="1" x14ac:dyDescent="0.15">
      <c r="A300" s="351">
        <f>IFERROR(IF(AND($N300="○",TRIM($P300)=""),1001,0),3)</f>
        <v>0</v>
      </c>
      <c r="B300" s="186"/>
      <c r="E300" s="379"/>
      <c r="F300" s="380"/>
      <c r="G300" s="360"/>
      <c r="H300" s="355" t="s">
        <v>122</v>
      </c>
      <c r="I300" s="356" t="s">
        <v>169</v>
      </c>
      <c r="J300" s="357"/>
      <c r="K300" s="357"/>
      <c r="L300" s="357"/>
      <c r="M300" s="358"/>
      <c r="N300" s="37"/>
      <c r="O300" s="38"/>
      <c r="P300" s="34"/>
      <c r="Q300" s="35"/>
      <c r="R300" s="35"/>
      <c r="S300" s="35"/>
      <c r="T300" s="35"/>
      <c r="U300" s="35"/>
      <c r="V300" s="35"/>
      <c r="W300" s="35"/>
      <c r="X300" s="35"/>
      <c r="Y300" s="36"/>
      <c r="Z300" s="186"/>
    </row>
    <row r="301" spans="1:26" ht="30" customHeight="1" x14ac:dyDescent="0.15">
      <c r="A301" s="351">
        <f>IFERROR(IF(AND($N301="○",TRIM($P301)=""),1001,0),3)</f>
        <v>0</v>
      </c>
      <c r="B301" s="186"/>
      <c r="E301" s="381">
        <v>2</v>
      </c>
      <c r="F301" s="382" t="s">
        <v>310</v>
      </c>
      <c r="G301" s="383"/>
      <c r="H301" s="355" t="s">
        <v>114</v>
      </c>
      <c r="I301" s="356" t="s">
        <v>168</v>
      </c>
      <c r="J301" s="357"/>
      <c r="K301" s="357"/>
      <c r="L301" s="357"/>
      <c r="M301" s="358"/>
      <c r="N301" s="37"/>
      <c r="O301" s="38"/>
      <c r="P301" s="34"/>
      <c r="Q301" s="35"/>
      <c r="R301" s="35"/>
      <c r="S301" s="35"/>
      <c r="T301" s="35"/>
      <c r="U301" s="35"/>
      <c r="V301" s="35"/>
      <c r="W301" s="35"/>
      <c r="X301" s="35"/>
      <c r="Y301" s="36"/>
      <c r="Z301" s="186"/>
    </row>
    <row r="302" spans="1:26" ht="30" customHeight="1" x14ac:dyDescent="0.15">
      <c r="A302" s="351">
        <f>IFERROR(IF(AND($N302="○",TRIM($P302)=""),1001,0),3)</f>
        <v>0</v>
      </c>
      <c r="B302" s="186"/>
      <c r="E302" s="381">
        <v>3</v>
      </c>
      <c r="F302" s="382" t="s">
        <v>311</v>
      </c>
      <c r="G302" s="383"/>
      <c r="H302" s="355" t="s">
        <v>114</v>
      </c>
      <c r="I302" s="356" t="s">
        <v>167</v>
      </c>
      <c r="J302" s="357"/>
      <c r="K302" s="357"/>
      <c r="L302" s="357"/>
      <c r="M302" s="358"/>
      <c r="N302" s="37"/>
      <c r="O302" s="38"/>
      <c r="P302" s="34"/>
      <c r="Q302" s="35"/>
      <c r="R302" s="35"/>
      <c r="S302" s="35"/>
      <c r="T302" s="35"/>
      <c r="U302" s="35"/>
      <c r="V302" s="35"/>
      <c r="W302" s="35"/>
      <c r="X302" s="35"/>
      <c r="Y302" s="36"/>
      <c r="Z302" s="186"/>
    </row>
    <row r="303" spans="1:26" ht="20.100000000000001" customHeight="1" x14ac:dyDescent="0.15">
      <c r="A303" s="351">
        <f>IFERROR(IF(AND($N303="○",TRIM($P303)=""),1001,0),3)</f>
        <v>0</v>
      </c>
      <c r="B303" s="186"/>
      <c r="E303" s="384">
        <v>4</v>
      </c>
      <c r="F303" s="385" t="s">
        <v>312</v>
      </c>
      <c r="G303" s="386"/>
      <c r="H303" s="355" t="s">
        <v>114</v>
      </c>
      <c r="I303" s="356" t="s">
        <v>166</v>
      </c>
      <c r="J303" s="357"/>
      <c r="K303" s="357"/>
      <c r="L303" s="357"/>
      <c r="M303" s="358"/>
      <c r="N303" s="37"/>
      <c r="O303" s="38"/>
      <c r="P303" s="34"/>
      <c r="Q303" s="35"/>
      <c r="R303" s="35"/>
      <c r="S303" s="35"/>
      <c r="T303" s="35"/>
      <c r="U303" s="35"/>
      <c r="V303" s="35"/>
      <c r="W303" s="35"/>
      <c r="X303" s="35"/>
      <c r="Y303" s="36"/>
      <c r="Z303" s="186"/>
    </row>
    <row r="304" spans="1:26" ht="20.100000000000001" customHeight="1" x14ac:dyDescent="0.15">
      <c r="A304" s="351">
        <f>IFERROR(IF(AND($N304="○",TRIM($P304)=""),1001,0),3)</f>
        <v>0</v>
      </c>
      <c r="B304" s="186"/>
      <c r="E304" s="387"/>
      <c r="F304" s="388"/>
      <c r="G304" s="389"/>
      <c r="H304" s="355" t="s">
        <v>119</v>
      </c>
      <c r="I304" s="356" t="s">
        <v>165</v>
      </c>
      <c r="J304" s="357"/>
      <c r="K304" s="357"/>
      <c r="L304" s="357"/>
      <c r="M304" s="358"/>
      <c r="N304" s="37"/>
      <c r="O304" s="38"/>
      <c r="P304" s="34"/>
      <c r="Q304" s="35"/>
      <c r="R304" s="35"/>
      <c r="S304" s="35"/>
      <c r="T304" s="35"/>
      <c r="U304" s="35"/>
      <c r="V304" s="35"/>
      <c r="W304" s="35"/>
      <c r="X304" s="35"/>
      <c r="Y304" s="36"/>
      <c r="Z304" s="186"/>
    </row>
    <row r="305" spans="1:26" ht="20.100000000000001" customHeight="1" x14ac:dyDescent="0.15">
      <c r="A305" s="351">
        <f>IFERROR(IF(AND($N305="○",TRIM($P305)=""),1001,0),3)</f>
        <v>0</v>
      </c>
      <c r="B305" s="186"/>
      <c r="E305" s="387"/>
      <c r="F305" s="388"/>
      <c r="G305" s="389"/>
      <c r="H305" s="355" t="s">
        <v>117</v>
      </c>
      <c r="I305" s="356" t="s">
        <v>164</v>
      </c>
      <c r="J305" s="357"/>
      <c r="K305" s="357"/>
      <c r="L305" s="357"/>
      <c r="M305" s="358"/>
      <c r="N305" s="37"/>
      <c r="O305" s="38"/>
      <c r="P305" s="34"/>
      <c r="Q305" s="35"/>
      <c r="R305" s="35"/>
      <c r="S305" s="35"/>
      <c r="T305" s="35"/>
      <c r="U305" s="35"/>
      <c r="V305" s="35"/>
      <c r="W305" s="35"/>
      <c r="X305" s="35"/>
      <c r="Y305" s="36"/>
      <c r="Z305" s="186"/>
    </row>
    <row r="306" spans="1:26" ht="20.100000000000001" customHeight="1" x14ac:dyDescent="0.15">
      <c r="A306" s="351">
        <f>IFERROR(IF(AND($N306="○",TRIM($P306)=""),1001,0),3)</f>
        <v>0</v>
      </c>
      <c r="B306" s="186"/>
      <c r="E306" s="387"/>
      <c r="F306" s="388"/>
      <c r="G306" s="389"/>
      <c r="H306" s="355" t="s">
        <v>122</v>
      </c>
      <c r="I306" s="356" t="s">
        <v>163</v>
      </c>
      <c r="J306" s="357"/>
      <c r="K306" s="357"/>
      <c r="L306" s="357"/>
      <c r="M306" s="358"/>
      <c r="N306" s="37"/>
      <c r="O306" s="38"/>
      <c r="P306" s="34"/>
      <c r="Q306" s="35"/>
      <c r="R306" s="35"/>
      <c r="S306" s="35"/>
      <c r="T306" s="35"/>
      <c r="U306" s="35"/>
      <c r="V306" s="35"/>
      <c r="W306" s="35"/>
      <c r="X306" s="35"/>
      <c r="Y306" s="36"/>
      <c r="Z306" s="186"/>
    </row>
    <row r="307" spans="1:26" ht="20.100000000000001" customHeight="1" x14ac:dyDescent="0.15">
      <c r="A307" s="351">
        <f>IFERROR(IF(AND($N307="○",TRIM($P307)=""),1001,0),3)</f>
        <v>0</v>
      </c>
      <c r="B307" s="186"/>
      <c r="E307" s="387"/>
      <c r="F307" s="388"/>
      <c r="G307" s="389"/>
      <c r="H307" s="355" t="s">
        <v>147</v>
      </c>
      <c r="I307" s="356" t="s">
        <v>162</v>
      </c>
      <c r="J307" s="357"/>
      <c r="K307" s="357"/>
      <c r="L307" s="357"/>
      <c r="M307" s="358"/>
      <c r="N307" s="37"/>
      <c r="O307" s="38"/>
      <c r="P307" s="34"/>
      <c r="Q307" s="35"/>
      <c r="R307" s="35"/>
      <c r="S307" s="35"/>
      <c r="T307" s="35"/>
      <c r="U307" s="35"/>
      <c r="V307" s="35"/>
      <c r="W307" s="35"/>
      <c r="X307" s="35"/>
      <c r="Y307" s="36"/>
      <c r="Z307" s="186"/>
    </row>
    <row r="308" spans="1:26" ht="20.100000000000001" customHeight="1" x14ac:dyDescent="0.15">
      <c r="A308" s="351">
        <f>IFERROR(IF(AND($N308="○",TRIM($P308)=""),1001,0),3)</f>
        <v>0</v>
      </c>
      <c r="B308" s="186"/>
      <c r="E308" s="387"/>
      <c r="F308" s="388"/>
      <c r="G308" s="389"/>
      <c r="H308" s="355" t="s">
        <v>145</v>
      </c>
      <c r="I308" s="356" t="s">
        <v>161</v>
      </c>
      <c r="J308" s="357"/>
      <c r="K308" s="357"/>
      <c r="L308" s="357"/>
      <c r="M308" s="358"/>
      <c r="N308" s="37"/>
      <c r="O308" s="38"/>
      <c r="P308" s="34"/>
      <c r="Q308" s="35"/>
      <c r="R308" s="35"/>
      <c r="S308" s="35"/>
      <c r="T308" s="35"/>
      <c r="U308" s="35"/>
      <c r="V308" s="35"/>
      <c r="W308" s="35"/>
      <c r="X308" s="35"/>
      <c r="Y308" s="36"/>
      <c r="Z308" s="186"/>
    </row>
    <row r="309" spans="1:26" ht="20.100000000000001" customHeight="1" x14ac:dyDescent="0.15">
      <c r="A309" s="351">
        <f>IFERROR(IF(AND($N309="○",TRIM($P309)=""),1001,0),3)</f>
        <v>0</v>
      </c>
      <c r="B309" s="186"/>
      <c r="E309" s="390"/>
      <c r="F309" s="391"/>
      <c r="G309" s="392"/>
      <c r="H309" s="355" t="s">
        <v>143</v>
      </c>
      <c r="I309" s="356" t="s">
        <v>160</v>
      </c>
      <c r="J309" s="357"/>
      <c r="K309" s="357"/>
      <c r="L309" s="357"/>
      <c r="M309" s="358"/>
      <c r="N309" s="37"/>
      <c r="O309" s="38"/>
      <c r="P309" s="34"/>
      <c r="Q309" s="35"/>
      <c r="R309" s="35"/>
      <c r="S309" s="35"/>
      <c r="T309" s="35"/>
      <c r="U309" s="35"/>
      <c r="V309" s="35"/>
      <c r="W309" s="35"/>
      <c r="X309" s="35"/>
      <c r="Y309" s="36"/>
      <c r="Z309" s="186"/>
    </row>
    <row r="310" spans="1:26" ht="20.100000000000001" customHeight="1" x14ac:dyDescent="0.15">
      <c r="A310" s="351">
        <f>IFERROR(IF(AND($N310="○",TRIM($P310)=""),1001,0),3)</f>
        <v>0</v>
      </c>
      <c r="B310" s="186"/>
      <c r="E310" s="384">
        <v>5</v>
      </c>
      <c r="F310" s="385" t="s">
        <v>313</v>
      </c>
      <c r="G310" s="386"/>
      <c r="H310" s="355" t="s">
        <v>114</v>
      </c>
      <c r="I310" s="356" t="s">
        <v>159</v>
      </c>
      <c r="J310" s="357"/>
      <c r="K310" s="357"/>
      <c r="L310" s="357"/>
      <c r="M310" s="358"/>
      <c r="N310" s="37"/>
      <c r="O310" s="38"/>
      <c r="P310" s="34"/>
      <c r="Q310" s="35"/>
      <c r="R310" s="35"/>
      <c r="S310" s="35"/>
      <c r="T310" s="35"/>
      <c r="U310" s="35"/>
      <c r="V310" s="35"/>
      <c r="W310" s="35"/>
      <c r="X310" s="35"/>
      <c r="Y310" s="36"/>
      <c r="Z310" s="186"/>
    </row>
    <row r="311" spans="1:26" ht="20.100000000000001" customHeight="1" x14ac:dyDescent="0.15">
      <c r="A311" s="351">
        <f>IFERROR(IF(AND($N311="○",TRIM($P311)=""),1001,0),3)</f>
        <v>0</v>
      </c>
      <c r="B311" s="186"/>
      <c r="E311" s="390"/>
      <c r="F311" s="391"/>
      <c r="G311" s="392"/>
      <c r="H311" s="355" t="s">
        <v>119</v>
      </c>
      <c r="I311" s="356" t="s">
        <v>158</v>
      </c>
      <c r="J311" s="357"/>
      <c r="K311" s="357"/>
      <c r="L311" s="357"/>
      <c r="M311" s="358"/>
      <c r="N311" s="37"/>
      <c r="O311" s="38"/>
      <c r="P311" s="34"/>
      <c r="Q311" s="35"/>
      <c r="R311" s="35"/>
      <c r="S311" s="35"/>
      <c r="T311" s="35"/>
      <c r="U311" s="35"/>
      <c r="V311" s="35"/>
      <c r="W311" s="35"/>
      <c r="X311" s="35"/>
      <c r="Y311" s="36"/>
      <c r="Z311" s="186"/>
    </row>
    <row r="312" spans="1:26" ht="20.100000000000001" customHeight="1" x14ac:dyDescent="0.15">
      <c r="A312" s="351">
        <f>IFERROR(IF(AND($N312="○",TRIM($P312)=""),1001,0),3)</f>
        <v>0</v>
      </c>
      <c r="B312" s="186"/>
      <c r="E312" s="384">
        <v>6</v>
      </c>
      <c r="F312" s="385" t="s">
        <v>314</v>
      </c>
      <c r="G312" s="386"/>
      <c r="H312" s="355" t="s">
        <v>114</v>
      </c>
      <c r="I312" s="356" t="s">
        <v>157</v>
      </c>
      <c r="J312" s="357"/>
      <c r="K312" s="357"/>
      <c r="L312" s="357"/>
      <c r="M312" s="358"/>
      <c r="N312" s="37"/>
      <c r="O312" s="38"/>
      <c r="P312" s="34"/>
      <c r="Q312" s="35"/>
      <c r="R312" s="35"/>
      <c r="S312" s="35"/>
      <c r="T312" s="35"/>
      <c r="U312" s="35"/>
      <c r="V312" s="35"/>
      <c r="W312" s="35"/>
      <c r="X312" s="35"/>
      <c r="Y312" s="36"/>
      <c r="Z312" s="186"/>
    </row>
    <row r="313" spans="1:26" ht="20.100000000000001" customHeight="1" x14ac:dyDescent="0.15">
      <c r="A313" s="351">
        <f>IFERROR(IF(AND($N313="○",TRIM($P313)=""),1001,0),3)</f>
        <v>0</v>
      </c>
      <c r="B313" s="186"/>
      <c r="E313" s="387"/>
      <c r="F313" s="388"/>
      <c r="G313" s="389"/>
      <c r="H313" s="355" t="s">
        <v>119</v>
      </c>
      <c r="I313" s="356" t="s">
        <v>156</v>
      </c>
      <c r="J313" s="357"/>
      <c r="K313" s="357"/>
      <c r="L313" s="357"/>
      <c r="M313" s="358"/>
      <c r="N313" s="37"/>
      <c r="O313" s="38"/>
      <c r="P313" s="34"/>
      <c r="Q313" s="35"/>
      <c r="R313" s="35"/>
      <c r="S313" s="35"/>
      <c r="T313" s="35"/>
      <c r="U313" s="35"/>
      <c r="V313" s="35"/>
      <c r="W313" s="35"/>
      <c r="X313" s="35"/>
      <c r="Y313" s="36"/>
      <c r="Z313" s="186"/>
    </row>
    <row r="314" spans="1:26" ht="20.100000000000001" customHeight="1" x14ac:dyDescent="0.15">
      <c r="A314" s="351">
        <f>IFERROR(IF(AND($N314="○",TRIM($P314)=""),1001,0),3)</f>
        <v>0</v>
      </c>
      <c r="B314" s="186"/>
      <c r="E314" s="387"/>
      <c r="F314" s="388"/>
      <c r="G314" s="389"/>
      <c r="H314" s="355" t="s">
        <v>117</v>
      </c>
      <c r="I314" s="356" t="s">
        <v>155</v>
      </c>
      <c r="J314" s="357"/>
      <c r="K314" s="357"/>
      <c r="L314" s="357"/>
      <c r="M314" s="358"/>
      <c r="N314" s="37"/>
      <c r="O314" s="38"/>
      <c r="P314" s="34"/>
      <c r="Q314" s="35"/>
      <c r="R314" s="35"/>
      <c r="S314" s="35"/>
      <c r="T314" s="35"/>
      <c r="U314" s="35"/>
      <c r="V314" s="35"/>
      <c r="W314" s="35"/>
      <c r="X314" s="35"/>
      <c r="Y314" s="36"/>
      <c r="Z314" s="186"/>
    </row>
    <row r="315" spans="1:26" ht="19.899999999999999" customHeight="1" x14ac:dyDescent="0.15">
      <c r="A315" s="351">
        <f>IFERROR(IF(AND($N315="○",TRIM($P315)=""),1001,0),3)</f>
        <v>0</v>
      </c>
      <c r="B315" s="186"/>
      <c r="E315" s="387"/>
      <c r="F315" s="388"/>
      <c r="G315" s="389"/>
      <c r="H315" s="355" t="s">
        <v>122</v>
      </c>
      <c r="I315" s="356" t="s">
        <v>154</v>
      </c>
      <c r="J315" s="357"/>
      <c r="K315" s="357"/>
      <c r="L315" s="357"/>
      <c r="M315" s="358"/>
      <c r="N315" s="37"/>
      <c r="O315" s="38"/>
      <c r="P315" s="34"/>
      <c r="Q315" s="35"/>
      <c r="R315" s="35"/>
      <c r="S315" s="35"/>
      <c r="T315" s="35"/>
      <c r="U315" s="35"/>
      <c r="V315" s="35"/>
      <c r="W315" s="35"/>
      <c r="X315" s="35"/>
      <c r="Y315" s="36"/>
      <c r="Z315" s="186"/>
    </row>
    <row r="316" spans="1:26" ht="19.899999999999999" customHeight="1" x14ac:dyDescent="0.15">
      <c r="A316" s="351">
        <f>IFERROR(IF(AND($N316="○",TRIM($P316)=""),1001,0),3)</f>
        <v>0</v>
      </c>
      <c r="B316" s="186"/>
      <c r="D316" s="186"/>
      <c r="E316" s="387"/>
      <c r="F316" s="388"/>
      <c r="G316" s="389"/>
      <c r="H316" s="355" t="s">
        <v>147</v>
      </c>
      <c r="I316" s="356" t="s">
        <v>153</v>
      </c>
      <c r="J316" s="357"/>
      <c r="K316" s="357"/>
      <c r="L316" s="357"/>
      <c r="M316" s="358"/>
      <c r="N316" s="37"/>
      <c r="O316" s="38"/>
      <c r="P316" s="34"/>
      <c r="Q316" s="35"/>
      <c r="R316" s="35"/>
      <c r="S316" s="35"/>
      <c r="T316" s="35"/>
      <c r="U316" s="35"/>
      <c r="V316" s="35"/>
      <c r="W316" s="35"/>
      <c r="X316" s="35"/>
      <c r="Y316" s="36"/>
      <c r="Z316" s="186"/>
    </row>
    <row r="317" spans="1:26" ht="19.899999999999999" customHeight="1" x14ac:dyDescent="0.15">
      <c r="A317" s="351">
        <f>IFERROR(IF(AND($N317="○",TRIM($P317)=""),1001,0),3)</f>
        <v>0</v>
      </c>
      <c r="B317" s="186"/>
      <c r="E317" s="390"/>
      <c r="F317" s="391"/>
      <c r="G317" s="392"/>
      <c r="H317" s="355" t="s">
        <v>145</v>
      </c>
      <c r="I317" s="356" t="s">
        <v>152</v>
      </c>
      <c r="J317" s="357"/>
      <c r="K317" s="357"/>
      <c r="L317" s="357"/>
      <c r="M317" s="358"/>
      <c r="N317" s="37"/>
      <c r="O317" s="38"/>
      <c r="P317" s="34"/>
      <c r="Q317" s="35"/>
      <c r="R317" s="35"/>
      <c r="S317" s="35"/>
      <c r="T317" s="35"/>
      <c r="U317" s="35"/>
      <c r="V317" s="35"/>
      <c r="W317" s="35"/>
      <c r="X317" s="35"/>
      <c r="Y317" s="36"/>
      <c r="Z317" s="393"/>
    </row>
    <row r="318" spans="1:26" ht="19.899999999999999" customHeight="1" x14ac:dyDescent="0.15">
      <c r="A318" s="351">
        <f>IFERROR(IF(AND($N318="○",TRIM($P318)=""),1001,0),3)</f>
        <v>0</v>
      </c>
      <c r="B318" s="186"/>
      <c r="E318" s="384">
        <v>7</v>
      </c>
      <c r="F318" s="385" t="s">
        <v>315</v>
      </c>
      <c r="G318" s="386"/>
      <c r="H318" s="355" t="s">
        <v>114</v>
      </c>
      <c r="I318" s="356" t="s">
        <v>151</v>
      </c>
      <c r="J318" s="357"/>
      <c r="K318" s="357"/>
      <c r="L318" s="357"/>
      <c r="M318" s="358"/>
      <c r="N318" s="37"/>
      <c r="O318" s="38"/>
      <c r="P318" s="34"/>
      <c r="Q318" s="35"/>
      <c r="R318" s="35"/>
      <c r="S318" s="35"/>
      <c r="T318" s="35"/>
      <c r="U318" s="35"/>
      <c r="V318" s="35"/>
      <c r="W318" s="35"/>
      <c r="X318" s="35"/>
      <c r="Y318" s="36"/>
      <c r="Z318" s="393"/>
    </row>
    <row r="319" spans="1:26" ht="19.899999999999999" customHeight="1" x14ac:dyDescent="0.15">
      <c r="A319" s="351">
        <f>IFERROR(IF(AND($N319="○",TRIM($P319)=""),1001,0),3)</f>
        <v>0</v>
      </c>
      <c r="B319" s="186"/>
      <c r="E319" s="387"/>
      <c r="F319" s="388"/>
      <c r="G319" s="389"/>
      <c r="H319" s="355" t="s">
        <v>119</v>
      </c>
      <c r="I319" s="356" t="s">
        <v>150</v>
      </c>
      <c r="J319" s="357"/>
      <c r="K319" s="357"/>
      <c r="L319" s="357"/>
      <c r="M319" s="358"/>
      <c r="N319" s="37"/>
      <c r="O319" s="38"/>
      <c r="P319" s="34"/>
      <c r="Q319" s="35"/>
      <c r="R319" s="35"/>
      <c r="S319" s="35"/>
      <c r="T319" s="35"/>
      <c r="U319" s="35"/>
      <c r="V319" s="35"/>
      <c r="W319" s="35"/>
      <c r="X319" s="35"/>
      <c r="Y319" s="36"/>
      <c r="Z319" s="393"/>
    </row>
    <row r="320" spans="1:26" ht="19.899999999999999" customHeight="1" x14ac:dyDescent="0.15">
      <c r="A320" s="351">
        <f>IFERROR(IF(AND($N320="○",TRIM($P320)=""),1001,0),3)</f>
        <v>0</v>
      </c>
      <c r="B320" s="186"/>
      <c r="E320" s="387"/>
      <c r="F320" s="388"/>
      <c r="G320" s="389"/>
      <c r="H320" s="355" t="s">
        <v>117</v>
      </c>
      <c r="I320" s="356" t="s">
        <v>149</v>
      </c>
      <c r="J320" s="357"/>
      <c r="K320" s="357"/>
      <c r="L320" s="357"/>
      <c r="M320" s="358"/>
      <c r="N320" s="37"/>
      <c r="O320" s="38"/>
      <c r="P320" s="34"/>
      <c r="Q320" s="35"/>
      <c r="R320" s="35"/>
      <c r="S320" s="35"/>
      <c r="T320" s="35"/>
      <c r="U320" s="35"/>
      <c r="V320" s="35"/>
      <c r="W320" s="35"/>
      <c r="X320" s="35"/>
      <c r="Y320" s="36"/>
      <c r="Z320" s="393"/>
    </row>
    <row r="321" spans="1:26" ht="19.899999999999999" customHeight="1" x14ac:dyDescent="0.15">
      <c r="A321" s="351">
        <f>IFERROR(IF(AND($N321="○",TRIM($P321)=""),1001,0),3)</f>
        <v>0</v>
      </c>
      <c r="B321" s="186"/>
      <c r="E321" s="387"/>
      <c r="F321" s="388"/>
      <c r="G321" s="389"/>
      <c r="H321" s="355" t="s">
        <v>122</v>
      </c>
      <c r="I321" s="356" t="s">
        <v>148</v>
      </c>
      <c r="J321" s="357"/>
      <c r="K321" s="357"/>
      <c r="L321" s="357"/>
      <c r="M321" s="358"/>
      <c r="N321" s="37"/>
      <c r="O321" s="38"/>
      <c r="P321" s="34"/>
      <c r="Q321" s="35"/>
      <c r="R321" s="35"/>
      <c r="S321" s="35"/>
      <c r="T321" s="35"/>
      <c r="U321" s="35"/>
      <c r="V321" s="35"/>
      <c r="W321" s="35"/>
      <c r="X321" s="35"/>
      <c r="Y321" s="36"/>
      <c r="Z321" s="393"/>
    </row>
    <row r="322" spans="1:26" ht="19.899999999999999" customHeight="1" x14ac:dyDescent="0.15">
      <c r="A322" s="351">
        <f>IFERROR(IF(AND($N322="○",TRIM($P322)=""),1001,0),3)</f>
        <v>0</v>
      </c>
      <c r="B322" s="186"/>
      <c r="E322" s="387"/>
      <c r="F322" s="388"/>
      <c r="G322" s="389"/>
      <c r="H322" s="355" t="s">
        <v>147</v>
      </c>
      <c r="I322" s="356" t="s">
        <v>146</v>
      </c>
      <c r="J322" s="357"/>
      <c r="K322" s="357"/>
      <c r="L322" s="357"/>
      <c r="M322" s="358"/>
      <c r="N322" s="37"/>
      <c r="O322" s="38"/>
      <c r="P322" s="34"/>
      <c r="Q322" s="35"/>
      <c r="R322" s="35"/>
      <c r="S322" s="35"/>
      <c r="T322" s="35"/>
      <c r="U322" s="35"/>
      <c r="V322" s="35"/>
      <c r="W322" s="35"/>
      <c r="X322" s="35"/>
      <c r="Y322" s="36"/>
      <c r="Z322" s="393"/>
    </row>
    <row r="323" spans="1:26" ht="19.899999999999999" customHeight="1" x14ac:dyDescent="0.15">
      <c r="A323" s="351">
        <f>IFERROR(IF(AND($N323="○",TRIM($P323)=""),1001,0),3)</f>
        <v>0</v>
      </c>
      <c r="B323" s="186"/>
      <c r="E323" s="387"/>
      <c r="F323" s="388"/>
      <c r="G323" s="389"/>
      <c r="H323" s="355" t="s">
        <v>145</v>
      </c>
      <c r="I323" s="356" t="s">
        <v>144</v>
      </c>
      <c r="J323" s="357"/>
      <c r="K323" s="357"/>
      <c r="L323" s="357"/>
      <c r="M323" s="358"/>
      <c r="N323" s="37"/>
      <c r="O323" s="38"/>
      <c r="P323" s="34"/>
      <c r="Q323" s="35"/>
      <c r="R323" s="35"/>
      <c r="S323" s="35"/>
      <c r="T323" s="35"/>
      <c r="U323" s="35"/>
      <c r="V323" s="35"/>
      <c r="W323" s="35"/>
      <c r="X323" s="35"/>
      <c r="Y323" s="36"/>
      <c r="Z323" s="393"/>
    </row>
    <row r="324" spans="1:26" ht="19.899999999999999" customHeight="1" x14ac:dyDescent="0.15">
      <c r="A324" s="351">
        <f>IFERROR(IF(AND($N324="○",TRIM($P324)=""),1001,0),3)</f>
        <v>0</v>
      </c>
      <c r="B324" s="186"/>
      <c r="E324" s="387"/>
      <c r="F324" s="388"/>
      <c r="G324" s="389"/>
      <c r="H324" s="355" t="s">
        <v>143</v>
      </c>
      <c r="I324" s="356" t="s">
        <v>142</v>
      </c>
      <c r="J324" s="357"/>
      <c r="K324" s="357"/>
      <c r="L324" s="357"/>
      <c r="M324" s="358"/>
      <c r="N324" s="37"/>
      <c r="O324" s="38"/>
      <c r="P324" s="34"/>
      <c r="Q324" s="35"/>
      <c r="R324" s="35"/>
      <c r="S324" s="35"/>
      <c r="T324" s="35"/>
      <c r="U324" s="35"/>
      <c r="V324" s="35"/>
      <c r="W324" s="35"/>
      <c r="X324" s="35"/>
      <c r="Y324" s="36"/>
      <c r="Z324" s="393"/>
    </row>
    <row r="325" spans="1:26" ht="19.899999999999999" customHeight="1" x14ac:dyDescent="0.15">
      <c r="A325" s="351">
        <f>IFERROR(IF(AND($N325="○",TRIM($P325)=""),1001,0),3)</f>
        <v>0</v>
      </c>
      <c r="B325" s="186"/>
      <c r="E325" s="390"/>
      <c r="F325" s="391"/>
      <c r="G325" s="392"/>
      <c r="H325" s="355" t="s">
        <v>141</v>
      </c>
      <c r="I325" s="356" t="s">
        <v>140</v>
      </c>
      <c r="J325" s="357"/>
      <c r="K325" s="357"/>
      <c r="L325" s="357"/>
      <c r="M325" s="358"/>
      <c r="N325" s="37"/>
      <c r="O325" s="38"/>
      <c r="P325" s="34"/>
      <c r="Q325" s="35"/>
      <c r="R325" s="35"/>
      <c r="S325" s="35"/>
      <c r="T325" s="35"/>
      <c r="U325" s="35"/>
      <c r="V325" s="35"/>
      <c r="W325" s="35"/>
      <c r="X325" s="35"/>
      <c r="Y325" s="36"/>
      <c r="Z325" s="186"/>
    </row>
    <row r="326" spans="1:26" ht="19.899999999999999" customHeight="1" x14ac:dyDescent="0.15">
      <c r="A326" s="351">
        <f>IFERROR(IF(AND($N326="○",TRIM($P326)=""),1001,0),3)</f>
        <v>0</v>
      </c>
      <c r="B326" s="186"/>
      <c r="E326" s="384">
        <v>8</v>
      </c>
      <c r="F326" s="385" t="s">
        <v>316</v>
      </c>
      <c r="G326" s="386"/>
      <c r="H326" s="355" t="s">
        <v>114</v>
      </c>
      <c r="I326" s="356" t="s">
        <v>139</v>
      </c>
      <c r="J326" s="357"/>
      <c r="K326" s="357"/>
      <c r="L326" s="357"/>
      <c r="M326" s="358"/>
      <c r="N326" s="37"/>
      <c r="O326" s="38"/>
      <c r="P326" s="34"/>
      <c r="Q326" s="35"/>
      <c r="R326" s="35"/>
      <c r="S326" s="35"/>
      <c r="T326" s="35"/>
      <c r="U326" s="35"/>
      <c r="V326" s="35"/>
      <c r="W326" s="35"/>
      <c r="X326" s="35"/>
      <c r="Y326" s="36"/>
      <c r="Z326" s="186"/>
    </row>
    <row r="327" spans="1:26" ht="19.899999999999999" customHeight="1" x14ac:dyDescent="0.15">
      <c r="A327" s="351">
        <f>IFERROR(IF(AND($N327="○",TRIM($P327)=""),1001,0),3)</f>
        <v>0</v>
      </c>
      <c r="B327" s="186"/>
      <c r="E327" s="390"/>
      <c r="F327" s="391"/>
      <c r="G327" s="392"/>
      <c r="H327" s="355" t="s">
        <v>119</v>
      </c>
      <c r="I327" s="356" t="s">
        <v>138</v>
      </c>
      <c r="J327" s="357"/>
      <c r="K327" s="357"/>
      <c r="L327" s="357"/>
      <c r="M327" s="358"/>
      <c r="N327" s="37"/>
      <c r="O327" s="38"/>
      <c r="P327" s="34"/>
      <c r="Q327" s="35"/>
      <c r="R327" s="35"/>
      <c r="S327" s="35"/>
      <c r="T327" s="35"/>
      <c r="U327" s="35"/>
      <c r="V327" s="35"/>
      <c r="W327" s="35"/>
      <c r="X327" s="35"/>
      <c r="Y327" s="36"/>
      <c r="Z327" s="186"/>
    </row>
    <row r="328" spans="1:26" ht="19.899999999999999" customHeight="1" x14ac:dyDescent="0.15">
      <c r="A328" s="351">
        <f>IFERROR(IF(AND($N328="○",TRIM($P328)=""),1001,0),3)</f>
        <v>0</v>
      </c>
      <c r="B328" s="186"/>
      <c r="E328" s="384">
        <v>9</v>
      </c>
      <c r="F328" s="385" t="s">
        <v>317</v>
      </c>
      <c r="G328" s="386"/>
      <c r="H328" s="355" t="s">
        <v>227</v>
      </c>
      <c r="I328" s="356" t="s">
        <v>228</v>
      </c>
      <c r="J328" s="357"/>
      <c r="K328" s="357"/>
      <c r="L328" s="357"/>
      <c r="M328" s="358"/>
      <c r="N328" s="37"/>
      <c r="O328" s="38"/>
      <c r="P328" s="34"/>
      <c r="Q328" s="35"/>
      <c r="R328" s="35"/>
      <c r="S328" s="35"/>
      <c r="T328" s="35"/>
      <c r="U328" s="35"/>
      <c r="V328" s="35"/>
      <c r="W328" s="35"/>
      <c r="X328" s="35"/>
      <c r="Y328" s="36"/>
      <c r="Z328" s="186"/>
    </row>
    <row r="329" spans="1:26" ht="19.899999999999999" customHeight="1" x14ac:dyDescent="0.15">
      <c r="A329" s="351">
        <f>IFERROR(IF(AND($N329="○",TRIM($P329)=""),1001,0),3)</f>
        <v>0</v>
      </c>
      <c r="B329" s="186"/>
      <c r="E329" s="387"/>
      <c r="F329" s="388"/>
      <c r="G329" s="389"/>
      <c r="H329" s="355" t="s">
        <v>119</v>
      </c>
      <c r="I329" s="356" t="s">
        <v>137</v>
      </c>
      <c r="J329" s="357"/>
      <c r="K329" s="357"/>
      <c r="L329" s="357"/>
      <c r="M329" s="358"/>
      <c r="N329" s="37"/>
      <c r="O329" s="38"/>
      <c r="P329" s="34"/>
      <c r="Q329" s="35"/>
      <c r="R329" s="35"/>
      <c r="S329" s="35"/>
      <c r="T329" s="35"/>
      <c r="U329" s="35"/>
      <c r="V329" s="35"/>
      <c r="W329" s="35"/>
      <c r="X329" s="35"/>
      <c r="Y329" s="36"/>
      <c r="Z329" s="186"/>
    </row>
    <row r="330" spans="1:26" ht="19.899999999999999" customHeight="1" x14ac:dyDescent="0.15">
      <c r="A330" s="351">
        <f>IFERROR(IF(AND($N330="○",TRIM($P330)=""),1001,0),3)</f>
        <v>0</v>
      </c>
      <c r="B330" s="186"/>
      <c r="E330" s="390"/>
      <c r="F330" s="391"/>
      <c r="G330" s="392"/>
      <c r="H330" s="355" t="s">
        <v>117</v>
      </c>
      <c r="I330" s="356" t="s">
        <v>136</v>
      </c>
      <c r="J330" s="357"/>
      <c r="K330" s="357"/>
      <c r="L330" s="357"/>
      <c r="M330" s="358"/>
      <c r="N330" s="37"/>
      <c r="O330" s="38"/>
      <c r="P330" s="34"/>
      <c r="Q330" s="35"/>
      <c r="R330" s="35"/>
      <c r="S330" s="35"/>
      <c r="T330" s="35"/>
      <c r="U330" s="35"/>
      <c r="V330" s="35"/>
      <c r="W330" s="35"/>
      <c r="X330" s="35"/>
      <c r="Y330" s="36"/>
      <c r="Z330" s="186"/>
    </row>
    <row r="331" spans="1:26" ht="19.899999999999999" customHeight="1" x14ac:dyDescent="0.15">
      <c r="A331" s="351">
        <f>IFERROR(IF(AND($N331="○",TRIM($P331)=""),1001,0),3)</f>
        <v>0</v>
      </c>
      <c r="B331" s="186"/>
      <c r="E331" s="384">
        <v>10</v>
      </c>
      <c r="F331" s="385" t="s">
        <v>318</v>
      </c>
      <c r="G331" s="386"/>
      <c r="H331" s="355" t="s">
        <v>114</v>
      </c>
      <c r="I331" s="356" t="s">
        <v>135</v>
      </c>
      <c r="J331" s="357"/>
      <c r="K331" s="357"/>
      <c r="L331" s="357"/>
      <c r="M331" s="358"/>
      <c r="N331" s="37"/>
      <c r="O331" s="38"/>
      <c r="P331" s="34"/>
      <c r="Q331" s="35"/>
      <c r="R331" s="35"/>
      <c r="S331" s="35"/>
      <c r="T331" s="35"/>
      <c r="U331" s="35"/>
      <c r="V331" s="35"/>
      <c r="W331" s="35"/>
      <c r="X331" s="35"/>
      <c r="Y331" s="36"/>
      <c r="Z331" s="186"/>
    </row>
    <row r="332" spans="1:26" ht="19.899999999999999" customHeight="1" x14ac:dyDescent="0.15">
      <c r="A332" s="351">
        <f>IFERROR(IF(AND($N332="○",TRIM($P332)=""),1001,0),3)</f>
        <v>0</v>
      </c>
      <c r="B332" s="186"/>
      <c r="E332" s="387"/>
      <c r="F332" s="388"/>
      <c r="G332" s="389"/>
      <c r="H332" s="355" t="s">
        <v>119</v>
      </c>
      <c r="I332" s="356" t="s">
        <v>134</v>
      </c>
      <c r="J332" s="357"/>
      <c r="K332" s="357"/>
      <c r="L332" s="357"/>
      <c r="M332" s="358"/>
      <c r="N332" s="37"/>
      <c r="O332" s="38"/>
      <c r="P332" s="34"/>
      <c r="Q332" s="35"/>
      <c r="R332" s="35"/>
      <c r="S332" s="35"/>
      <c r="T332" s="35"/>
      <c r="U332" s="35"/>
      <c r="V332" s="35"/>
      <c r="W332" s="35"/>
      <c r="X332" s="35"/>
      <c r="Y332" s="36"/>
      <c r="Z332" s="186"/>
    </row>
    <row r="333" spans="1:26" ht="19.899999999999999" customHeight="1" x14ac:dyDescent="0.15">
      <c r="A333" s="351">
        <f>IFERROR(IF(AND($N333="○",TRIM($P333)=""),1001,0),3)</f>
        <v>0</v>
      </c>
      <c r="B333" s="186"/>
      <c r="E333" s="387"/>
      <c r="F333" s="388"/>
      <c r="G333" s="389"/>
      <c r="H333" s="355" t="s">
        <v>117</v>
      </c>
      <c r="I333" s="356" t="s">
        <v>133</v>
      </c>
      <c r="J333" s="357"/>
      <c r="K333" s="357"/>
      <c r="L333" s="357"/>
      <c r="M333" s="358"/>
      <c r="N333" s="37"/>
      <c r="O333" s="38"/>
      <c r="P333" s="34"/>
      <c r="Q333" s="35"/>
      <c r="R333" s="35"/>
      <c r="S333" s="35"/>
      <c r="T333" s="35"/>
      <c r="U333" s="35"/>
      <c r="V333" s="35"/>
      <c r="W333" s="35"/>
      <c r="X333" s="35"/>
      <c r="Y333" s="36"/>
      <c r="Z333" s="186"/>
    </row>
    <row r="334" spans="1:26" ht="19.899999999999999" customHeight="1" x14ac:dyDescent="0.15">
      <c r="A334" s="351">
        <f>IFERROR(IF(AND($N334="○",TRIM($P334)=""),1001,0),3)</f>
        <v>0</v>
      </c>
      <c r="B334" s="186"/>
      <c r="E334" s="390"/>
      <c r="F334" s="391"/>
      <c r="G334" s="392"/>
      <c r="H334" s="355" t="s">
        <v>122</v>
      </c>
      <c r="I334" s="356" t="s">
        <v>132</v>
      </c>
      <c r="J334" s="357"/>
      <c r="K334" s="357"/>
      <c r="L334" s="357"/>
      <c r="M334" s="358"/>
      <c r="N334" s="37"/>
      <c r="O334" s="38"/>
      <c r="P334" s="34"/>
      <c r="Q334" s="35"/>
      <c r="R334" s="35"/>
      <c r="S334" s="35"/>
      <c r="T334" s="35"/>
      <c r="U334" s="35"/>
      <c r="V334" s="35"/>
      <c r="W334" s="35"/>
      <c r="X334" s="35"/>
      <c r="Y334" s="36"/>
      <c r="Z334" s="186"/>
    </row>
    <row r="335" spans="1:26" ht="19.899999999999999" customHeight="1" x14ac:dyDescent="0.15">
      <c r="A335" s="351">
        <f>IFERROR(IF(AND($N335="○",TRIM($P335)=""),1001,0),3)</f>
        <v>0</v>
      </c>
      <c r="B335" s="186"/>
      <c r="E335" s="384">
        <v>11</v>
      </c>
      <c r="F335" s="385" t="s">
        <v>319</v>
      </c>
      <c r="G335" s="386"/>
      <c r="H335" s="355" t="s">
        <v>114</v>
      </c>
      <c r="I335" s="356" t="s">
        <v>131</v>
      </c>
      <c r="J335" s="357"/>
      <c r="K335" s="357"/>
      <c r="L335" s="357"/>
      <c r="M335" s="358"/>
      <c r="N335" s="37"/>
      <c r="O335" s="38"/>
      <c r="P335" s="34"/>
      <c r="Q335" s="35"/>
      <c r="R335" s="35"/>
      <c r="S335" s="35"/>
      <c r="T335" s="35"/>
      <c r="U335" s="35"/>
      <c r="V335" s="35"/>
      <c r="W335" s="35"/>
      <c r="X335" s="35"/>
      <c r="Y335" s="36"/>
      <c r="Z335" s="186"/>
    </row>
    <row r="336" spans="1:26" ht="19.899999999999999" customHeight="1" x14ac:dyDescent="0.15">
      <c r="A336" s="351">
        <f>IFERROR(IF(AND($N336="○",TRIM($P336)=""),1001,0),3)</f>
        <v>0</v>
      </c>
      <c r="B336" s="186"/>
      <c r="E336" s="390"/>
      <c r="F336" s="391"/>
      <c r="G336" s="392"/>
      <c r="H336" s="355" t="s">
        <v>119</v>
      </c>
      <c r="I336" s="356" t="s">
        <v>130</v>
      </c>
      <c r="J336" s="357"/>
      <c r="K336" s="357"/>
      <c r="L336" s="357"/>
      <c r="M336" s="358"/>
      <c r="N336" s="37"/>
      <c r="O336" s="38"/>
      <c r="P336" s="34"/>
      <c r="Q336" s="35"/>
      <c r="R336" s="35"/>
      <c r="S336" s="35"/>
      <c r="T336" s="35"/>
      <c r="U336" s="35"/>
      <c r="V336" s="35"/>
      <c r="W336" s="35"/>
      <c r="X336" s="35"/>
      <c r="Y336" s="36"/>
      <c r="Z336" s="186"/>
    </row>
    <row r="337" spans="1:26" ht="19.899999999999999" customHeight="1" x14ac:dyDescent="0.15">
      <c r="A337" s="351">
        <f>IFERROR(IF(AND($N337="○",TRIM($P337)=""),1001,0),3)</f>
        <v>0</v>
      </c>
      <c r="B337" s="186"/>
      <c r="E337" s="384">
        <v>12</v>
      </c>
      <c r="F337" s="385" t="s">
        <v>320</v>
      </c>
      <c r="G337" s="386"/>
      <c r="H337" s="355" t="s">
        <v>114</v>
      </c>
      <c r="I337" s="356" t="s">
        <v>129</v>
      </c>
      <c r="J337" s="357"/>
      <c r="K337" s="357"/>
      <c r="L337" s="357"/>
      <c r="M337" s="358"/>
      <c r="N337" s="37"/>
      <c r="O337" s="38"/>
      <c r="P337" s="34"/>
      <c r="Q337" s="35"/>
      <c r="R337" s="35"/>
      <c r="S337" s="35"/>
      <c r="T337" s="35"/>
      <c r="U337" s="35"/>
      <c r="V337" s="35"/>
      <c r="W337" s="35"/>
      <c r="X337" s="35"/>
      <c r="Y337" s="36"/>
      <c r="Z337" s="186"/>
    </row>
    <row r="338" spans="1:26" ht="19.899999999999999" customHeight="1" x14ac:dyDescent="0.15">
      <c r="A338" s="351">
        <f>IFERROR(IF(AND($N338="○",TRIM($P338)=""),1001,0),3)</f>
        <v>0</v>
      </c>
      <c r="B338" s="186"/>
      <c r="E338" s="390"/>
      <c r="F338" s="391"/>
      <c r="G338" s="392"/>
      <c r="H338" s="355" t="s">
        <v>119</v>
      </c>
      <c r="I338" s="356" t="s">
        <v>128</v>
      </c>
      <c r="J338" s="357"/>
      <c r="K338" s="357"/>
      <c r="L338" s="357"/>
      <c r="M338" s="358"/>
      <c r="N338" s="37"/>
      <c r="O338" s="38"/>
      <c r="P338" s="34"/>
      <c r="Q338" s="35"/>
      <c r="R338" s="35"/>
      <c r="S338" s="35"/>
      <c r="T338" s="35"/>
      <c r="U338" s="35"/>
      <c r="V338" s="35"/>
      <c r="W338" s="35"/>
      <c r="X338" s="35"/>
      <c r="Y338" s="36"/>
      <c r="Z338" s="186"/>
    </row>
    <row r="339" spans="1:26" ht="19.899999999999999" customHeight="1" x14ac:dyDescent="0.15">
      <c r="A339" s="351">
        <f>IFERROR(IF(AND($N339="○",TRIM($P339)=""),1001,0),3)</f>
        <v>0</v>
      </c>
      <c r="B339" s="186"/>
      <c r="E339" s="384">
        <v>13</v>
      </c>
      <c r="F339" s="385" t="s">
        <v>321</v>
      </c>
      <c r="G339" s="386"/>
      <c r="H339" s="355" t="s">
        <v>114</v>
      </c>
      <c r="I339" s="356" t="s">
        <v>292</v>
      </c>
      <c r="J339" s="357"/>
      <c r="K339" s="357"/>
      <c r="L339" s="357"/>
      <c r="M339" s="358"/>
      <c r="N339" s="37"/>
      <c r="O339" s="38"/>
      <c r="P339" s="34"/>
      <c r="Q339" s="35"/>
      <c r="R339" s="35"/>
      <c r="S339" s="35"/>
      <c r="T339" s="35"/>
      <c r="U339" s="35"/>
      <c r="V339" s="35"/>
      <c r="W339" s="35"/>
      <c r="X339" s="35"/>
      <c r="Y339" s="36"/>
      <c r="Z339" s="186"/>
    </row>
    <row r="340" spans="1:26" ht="19.899999999999999" customHeight="1" x14ac:dyDescent="0.15">
      <c r="A340" s="351">
        <f>IFERROR(IF(AND($N340="○",TRIM($P340)=""),1001,0),3)</f>
        <v>0</v>
      </c>
      <c r="B340" s="186"/>
      <c r="E340" s="387"/>
      <c r="F340" s="388"/>
      <c r="G340" s="389"/>
      <c r="H340" s="355" t="s">
        <v>119</v>
      </c>
      <c r="I340" s="356" t="s">
        <v>293</v>
      </c>
      <c r="J340" s="357"/>
      <c r="K340" s="357"/>
      <c r="L340" s="357"/>
      <c r="M340" s="358"/>
      <c r="N340" s="37"/>
      <c r="O340" s="38"/>
      <c r="P340" s="34"/>
      <c r="Q340" s="35"/>
      <c r="R340" s="35"/>
      <c r="S340" s="35"/>
      <c r="T340" s="35"/>
      <c r="U340" s="35"/>
      <c r="V340" s="35"/>
      <c r="W340" s="35"/>
      <c r="X340" s="35"/>
      <c r="Y340" s="36"/>
      <c r="Z340" s="186"/>
    </row>
    <row r="341" spans="1:26" ht="30" customHeight="1" x14ac:dyDescent="0.15">
      <c r="A341" s="351">
        <f>IFERROR(IF(AND($N341="○",TRIM($P341)=""),1001,0),3)</f>
        <v>0</v>
      </c>
      <c r="B341" s="186"/>
      <c r="E341" s="390"/>
      <c r="F341" s="391"/>
      <c r="G341" s="392"/>
      <c r="H341" s="355" t="s">
        <v>117</v>
      </c>
      <c r="I341" s="356" t="s">
        <v>294</v>
      </c>
      <c r="J341" s="357"/>
      <c r="K341" s="357"/>
      <c r="L341" s="357"/>
      <c r="M341" s="358"/>
      <c r="N341" s="37"/>
      <c r="O341" s="38"/>
      <c r="P341" s="34"/>
      <c r="Q341" s="35"/>
      <c r="R341" s="35"/>
      <c r="S341" s="35"/>
      <c r="T341" s="35"/>
      <c r="U341" s="35"/>
      <c r="V341" s="35"/>
      <c r="W341" s="35"/>
      <c r="X341" s="35"/>
      <c r="Y341" s="36"/>
      <c r="Z341" s="186"/>
    </row>
    <row r="342" spans="1:26" ht="30" customHeight="1" x14ac:dyDescent="0.15">
      <c r="A342" s="351">
        <f>IFERROR(IF(AND($N342="○",TRIM($P342)=""),1001,0),3)</f>
        <v>0</v>
      </c>
      <c r="B342" s="186"/>
      <c r="E342" s="381">
        <v>14</v>
      </c>
      <c r="F342" s="382" t="s">
        <v>322</v>
      </c>
      <c r="G342" s="383"/>
      <c r="H342" s="355" t="s">
        <v>114</v>
      </c>
      <c r="I342" s="356" t="s">
        <v>127</v>
      </c>
      <c r="J342" s="357"/>
      <c r="K342" s="357"/>
      <c r="L342" s="357"/>
      <c r="M342" s="358"/>
      <c r="N342" s="37"/>
      <c r="O342" s="38"/>
      <c r="P342" s="34"/>
      <c r="Q342" s="35"/>
      <c r="R342" s="35"/>
      <c r="S342" s="35"/>
      <c r="T342" s="35"/>
      <c r="U342" s="35"/>
      <c r="V342" s="35"/>
      <c r="W342" s="35"/>
      <c r="X342" s="35"/>
      <c r="Y342" s="36"/>
      <c r="Z342" s="186"/>
    </row>
    <row r="343" spans="1:26" ht="19.899999999999999" customHeight="1" x14ac:dyDescent="0.15">
      <c r="A343" s="351">
        <f>IFERROR(IF(AND($N343="○",TRIM($P343)=""),1001,0),3)</f>
        <v>0</v>
      </c>
      <c r="B343" s="186"/>
      <c r="E343" s="381">
        <v>15</v>
      </c>
      <c r="F343" s="382" t="s">
        <v>323</v>
      </c>
      <c r="G343" s="383"/>
      <c r="H343" s="355" t="s">
        <v>114</v>
      </c>
      <c r="I343" s="356" t="s">
        <v>126</v>
      </c>
      <c r="J343" s="357"/>
      <c r="K343" s="357"/>
      <c r="L343" s="357"/>
      <c r="M343" s="358"/>
      <c r="N343" s="37"/>
      <c r="O343" s="38"/>
      <c r="P343" s="34"/>
      <c r="Q343" s="35"/>
      <c r="R343" s="35"/>
      <c r="S343" s="35"/>
      <c r="T343" s="35"/>
      <c r="U343" s="35"/>
      <c r="V343" s="35"/>
      <c r="W343" s="35"/>
      <c r="X343" s="35"/>
      <c r="Y343" s="36"/>
      <c r="Z343" s="186"/>
    </row>
    <row r="344" spans="1:26" ht="30" customHeight="1" x14ac:dyDescent="0.15">
      <c r="A344" s="351">
        <f>IFERROR(IF(AND($N344="○",TRIM($P344)=""),1001,0),3)</f>
        <v>0</v>
      </c>
      <c r="B344" s="186"/>
      <c r="E344" s="381">
        <v>16</v>
      </c>
      <c r="F344" s="382" t="s">
        <v>324</v>
      </c>
      <c r="G344" s="383"/>
      <c r="H344" s="355" t="s">
        <v>114</v>
      </c>
      <c r="I344" s="356" t="s">
        <v>125</v>
      </c>
      <c r="J344" s="357"/>
      <c r="K344" s="357"/>
      <c r="L344" s="357"/>
      <c r="M344" s="358"/>
      <c r="N344" s="37"/>
      <c r="O344" s="38"/>
      <c r="P344" s="34"/>
      <c r="Q344" s="35"/>
      <c r="R344" s="35"/>
      <c r="S344" s="35"/>
      <c r="T344" s="35"/>
      <c r="U344" s="35"/>
      <c r="V344" s="35"/>
      <c r="W344" s="35"/>
      <c r="X344" s="35"/>
      <c r="Y344" s="36"/>
      <c r="Z344" s="186"/>
    </row>
    <row r="345" spans="1:26" ht="30" customHeight="1" x14ac:dyDescent="0.15">
      <c r="A345" s="351">
        <f>IFERROR(IF(AND($N345="○",TRIM($P345)=""),1001,0),3)</f>
        <v>0</v>
      </c>
      <c r="B345" s="186"/>
      <c r="E345" s="384">
        <v>17</v>
      </c>
      <c r="F345" s="385" t="s">
        <v>325</v>
      </c>
      <c r="G345" s="386"/>
      <c r="H345" s="355" t="s">
        <v>114</v>
      </c>
      <c r="I345" s="356" t="s">
        <v>295</v>
      </c>
      <c r="J345" s="357"/>
      <c r="K345" s="357"/>
      <c r="L345" s="357"/>
      <c r="M345" s="358"/>
      <c r="N345" s="37"/>
      <c r="O345" s="38"/>
      <c r="P345" s="34"/>
      <c r="Q345" s="35"/>
      <c r="R345" s="35"/>
      <c r="S345" s="35"/>
      <c r="T345" s="35"/>
      <c r="U345" s="35"/>
      <c r="V345" s="35"/>
      <c r="W345" s="35"/>
      <c r="X345" s="35"/>
      <c r="Y345" s="36"/>
      <c r="Z345" s="186"/>
    </row>
    <row r="346" spans="1:26" ht="19.899999999999999" customHeight="1" x14ac:dyDescent="0.15">
      <c r="A346" s="351">
        <f>IFERROR(IF(AND($N346="○",TRIM($P346)=""),1001,0),3)</f>
        <v>0</v>
      </c>
      <c r="B346" s="186"/>
      <c r="E346" s="387"/>
      <c r="F346" s="388"/>
      <c r="G346" s="389"/>
      <c r="H346" s="355" t="s">
        <v>119</v>
      </c>
      <c r="I346" s="356" t="s">
        <v>124</v>
      </c>
      <c r="J346" s="357"/>
      <c r="K346" s="357"/>
      <c r="L346" s="357"/>
      <c r="M346" s="358"/>
      <c r="N346" s="37"/>
      <c r="O346" s="38"/>
      <c r="P346" s="34"/>
      <c r="Q346" s="35"/>
      <c r="R346" s="35"/>
      <c r="S346" s="35"/>
      <c r="T346" s="35"/>
      <c r="U346" s="35"/>
      <c r="V346" s="35"/>
      <c r="W346" s="35"/>
      <c r="X346" s="35"/>
      <c r="Y346" s="36"/>
      <c r="Z346" s="186"/>
    </row>
    <row r="347" spans="1:26" ht="30" customHeight="1" x14ac:dyDescent="0.15">
      <c r="A347" s="351">
        <f>IFERROR(IF(AND($N347="○",TRIM($P347)=""),1001,0),3)</f>
        <v>0</v>
      </c>
      <c r="B347" s="186"/>
      <c r="E347" s="387"/>
      <c r="F347" s="388"/>
      <c r="G347" s="389"/>
      <c r="H347" s="355" t="s">
        <v>117</v>
      </c>
      <c r="I347" s="356" t="s">
        <v>123</v>
      </c>
      <c r="J347" s="357"/>
      <c r="K347" s="357"/>
      <c r="L347" s="357"/>
      <c r="M347" s="358"/>
      <c r="N347" s="37"/>
      <c r="O347" s="38"/>
      <c r="P347" s="34"/>
      <c r="Q347" s="35"/>
      <c r="R347" s="35"/>
      <c r="S347" s="35"/>
      <c r="T347" s="35"/>
      <c r="U347" s="35"/>
      <c r="V347" s="35"/>
      <c r="W347" s="35"/>
      <c r="X347" s="35"/>
      <c r="Y347" s="36"/>
      <c r="Z347" s="186"/>
    </row>
    <row r="348" spans="1:26" ht="19.899999999999999" customHeight="1" x14ac:dyDescent="0.15">
      <c r="A348" s="351">
        <f>IFERROR(IF(AND($N348="○",TRIM($P348)=""),1001,0),3)</f>
        <v>0</v>
      </c>
      <c r="B348" s="186"/>
      <c r="E348" s="390"/>
      <c r="F348" s="391"/>
      <c r="G348" s="392"/>
      <c r="H348" s="355" t="s">
        <v>122</v>
      </c>
      <c r="I348" s="356" t="s">
        <v>121</v>
      </c>
      <c r="J348" s="357"/>
      <c r="K348" s="357"/>
      <c r="L348" s="357"/>
      <c r="M348" s="358"/>
      <c r="N348" s="37"/>
      <c r="O348" s="38"/>
      <c r="P348" s="34"/>
      <c r="Q348" s="35"/>
      <c r="R348" s="35"/>
      <c r="S348" s="35"/>
      <c r="T348" s="35"/>
      <c r="U348" s="35"/>
      <c r="V348" s="35"/>
      <c r="W348" s="35"/>
      <c r="X348" s="35"/>
      <c r="Y348" s="36"/>
      <c r="Z348" s="186"/>
    </row>
    <row r="349" spans="1:26" ht="19.899999999999999" customHeight="1" x14ac:dyDescent="0.15">
      <c r="A349" s="351">
        <f>IFERROR(IF(AND($N349="○",TRIM($P349)=""),1001,0),3)</f>
        <v>0</v>
      </c>
      <c r="B349" s="186"/>
      <c r="E349" s="384">
        <v>18</v>
      </c>
      <c r="F349" s="385" t="s">
        <v>326</v>
      </c>
      <c r="G349" s="386"/>
      <c r="H349" s="355" t="s">
        <v>114</v>
      </c>
      <c r="I349" s="356" t="s">
        <v>120</v>
      </c>
      <c r="J349" s="357"/>
      <c r="K349" s="357"/>
      <c r="L349" s="357"/>
      <c r="M349" s="358"/>
      <c r="N349" s="37"/>
      <c r="O349" s="38"/>
      <c r="P349" s="34"/>
      <c r="Q349" s="35"/>
      <c r="R349" s="35"/>
      <c r="S349" s="35"/>
      <c r="T349" s="35"/>
      <c r="U349" s="35"/>
      <c r="V349" s="35"/>
      <c r="W349" s="35"/>
      <c r="X349" s="35"/>
      <c r="Y349" s="36"/>
      <c r="Z349" s="186"/>
    </row>
    <row r="350" spans="1:26" ht="19.899999999999999" customHeight="1" x14ac:dyDescent="0.15">
      <c r="A350" s="351">
        <f>IFERROR(IF(AND($N350="○",TRIM($P350)=""),1001,0),3)</f>
        <v>0</v>
      </c>
      <c r="B350" s="186"/>
      <c r="E350" s="387"/>
      <c r="F350" s="388"/>
      <c r="G350" s="389"/>
      <c r="H350" s="355" t="s">
        <v>119</v>
      </c>
      <c r="I350" s="356" t="s">
        <v>118</v>
      </c>
      <c r="J350" s="357"/>
      <c r="K350" s="357"/>
      <c r="L350" s="357"/>
      <c r="M350" s="358"/>
      <c r="N350" s="37"/>
      <c r="O350" s="38"/>
      <c r="P350" s="34"/>
      <c r="Q350" s="35"/>
      <c r="R350" s="35"/>
      <c r="S350" s="35"/>
      <c r="T350" s="35"/>
      <c r="U350" s="35"/>
      <c r="V350" s="35"/>
      <c r="W350" s="35"/>
      <c r="X350" s="35"/>
      <c r="Y350" s="36"/>
      <c r="Z350" s="186"/>
    </row>
    <row r="351" spans="1:26" ht="19.899999999999999" customHeight="1" x14ac:dyDescent="0.15">
      <c r="A351" s="351">
        <f>IFERROR(IF(AND($N351="○",TRIM($P351)=""),1001,0),3)</f>
        <v>0</v>
      </c>
      <c r="B351" s="186"/>
      <c r="E351" s="390"/>
      <c r="F351" s="391"/>
      <c r="G351" s="392"/>
      <c r="H351" s="355" t="s">
        <v>117</v>
      </c>
      <c r="I351" s="356" t="s">
        <v>116</v>
      </c>
      <c r="J351" s="357"/>
      <c r="K351" s="357"/>
      <c r="L351" s="357"/>
      <c r="M351" s="358"/>
      <c r="N351" s="37"/>
      <c r="O351" s="38"/>
      <c r="P351" s="34"/>
      <c r="Q351" s="35"/>
      <c r="R351" s="35"/>
      <c r="S351" s="35"/>
      <c r="T351" s="35"/>
      <c r="U351" s="35"/>
      <c r="V351" s="35"/>
      <c r="W351" s="35"/>
      <c r="X351" s="35"/>
      <c r="Y351" s="36"/>
      <c r="Z351" s="186"/>
    </row>
    <row r="352" spans="1:26" ht="19.899999999999999" customHeight="1" x14ac:dyDescent="0.15">
      <c r="A352" s="351">
        <f>IFERROR(IF(AND($N352="○",TRIM($P352)=""),1001,0),3)</f>
        <v>0</v>
      </c>
      <c r="B352" s="186"/>
      <c r="E352" s="381">
        <v>19</v>
      </c>
      <c r="F352" s="382" t="s">
        <v>327</v>
      </c>
      <c r="G352" s="383"/>
      <c r="H352" s="355" t="s">
        <v>114</v>
      </c>
      <c r="I352" s="356" t="s">
        <v>115</v>
      </c>
      <c r="J352" s="357"/>
      <c r="K352" s="357"/>
      <c r="L352" s="357"/>
      <c r="M352" s="358"/>
      <c r="N352" s="37"/>
      <c r="O352" s="38"/>
      <c r="P352" s="34"/>
      <c r="Q352" s="35"/>
      <c r="R352" s="35"/>
      <c r="S352" s="35"/>
      <c r="T352" s="35"/>
      <c r="U352" s="35"/>
      <c r="V352" s="35"/>
      <c r="W352" s="35"/>
      <c r="X352" s="35"/>
      <c r="Y352" s="36"/>
      <c r="Z352" s="186"/>
    </row>
    <row r="353" spans="1:26" ht="19.899999999999999" customHeight="1" x14ac:dyDescent="0.15">
      <c r="A353" s="351">
        <f>IFERROR(IF(AND($N353="○",TRIM($P353)=""),1001,0),3)</f>
        <v>0</v>
      </c>
      <c r="B353" s="186"/>
      <c r="E353" s="394">
        <v>20</v>
      </c>
      <c r="F353" s="395" t="s">
        <v>328</v>
      </c>
      <c r="G353" s="396"/>
      <c r="H353" s="368" t="s">
        <v>114</v>
      </c>
      <c r="I353" s="369" t="s">
        <v>113</v>
      </c>
      <c r="J353" s="370"/>
      <c r="K353" s="370"/>
      <c r="L353" s="370"/>
      <c r="M353" s="371"/>
      <c r="N353" s="39"/>
      <c r="O353" s="40"/>
      <c r="P353" s="41"/>
      <c r="Q353" s="42"/>
      <c r="R353" s="42"/>
      <c r="S353" s="42"/>
      <c r="T353" s="42"/>
      <c r="U353" s="42"/>
      <c r="V353" s="42"/>
      <c r="W353" s="42"/>
      <c r="X353" s="42"/>
      <c r="Y353" s="43"/>
      <c r="Z353" s="186"/>
    </row>
    <row r="354" spans="1:26" ht="19.899999999999999" customHeight="1" x14ac:dyDescent="0.15">
      <c r="B354" s="186"/>
      <c r="Z354" s="186"/>
    </row>
    <row r="355" spans="1:26" ht="19.899999999999999" customHeight="1" x14ac:dyDescent="0.15">
      <c r="B355" s="186"/>
      <c r="C355" s="191"/>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397"/>
    </row>
    <row r="356" spans="1:26" ht="19.899999999999999" customHeight="1" x14ac:dyDescent="0.15"/>
    <row r="357" spans="1:26" ht="19.899999999999999" customHeight="1" x14ac:dyDescent="0.15"/>
    <row r="358" spans="1:26" ht="20.100000000000001" customHeight="1" x14ac:dyDescent="0.15">
      <c r="A358" s="129"/>
      <c r="B358" s="118"/>
      <c r="C358" s="130" t="s">
        <v>273</v>
      </c>
      <c r="D358" s="131"/>
      <c r="E358" s="131"/>
      <c r="F358" s="131"/>
      <c r="G358" s="131"/>
      <c r="H358" s="131"/>
      <c r="I358" s="154"/>
      <c r="M358" s="164"/>
      <c r="W358" s="192"/>
      <c r="X358" s="192"/>
      <c r="Y358" s="192"/>
      <c r="Z358" s="192"/>
    </row>
    <row r="359" spans="1:26" ht="20.100000000000001" customHeight="1" x14ac:dyDescent="0.15">
      <c r="A359" s="129"/>
      <c r="B359" s="118"/>
      <c r="C359" s="133"/>
      <c r="D359" s="134"/>
      <c r="E359" s="134"/>
      <c r="F359" s="134"/>
      <c r="G359" s="134"/>
      <c r="H359" s="134"/>
      <c r="I359" s="398"/>
      <c r="J359" s="135"/>
      <c r="K359" s="135"/>
      <c r="L359" s="135"/>
      <c r="M359" s="178"/>
      <c r="N359" s="178"/>
      <c r="O359" s="135"/>
      <c r="P359" s="135"/>
      <c r="Q359" s="135"/>
      <c r="R359" s="135"/>
      <c r="S359" s="135"/>
      <c r="T359" s="135"/>
      <c r="U359" s="135"/>
      <c r="V359" s="399"/>
      <c r="Z359" s="400"/>
    </row>
    <row r="360" spans="1:26" ht="19.899999999999999" customHeight="1" x14ac:dyDescent="0.15">
      <c r="A360" s="118"/>
      <c r="B360" s="118"/>
      <c r="C360" s="133"/>
      <c r="D360" s="138">
        <v>1</v>
      </c>
      <c r="E360" s="401" t="s">
        <v>275</v>
      </c>
      <c r="F360" s="402"/>
      <c r="G360" s="402"/>
      <c r="H360" s="402"/>
      <c r="I360" s="402"/>
      <c r="J360" s="402"/>
      <c r="K360" s="402"/>
      <c r="L360" s="402"/>
      <c r="M360" s="402"/>
      <c r="N360" s="402"/>
      <c r="O360" s="402"/>
      <c r="P360" s="402"/>
      <c r="Q360" s="402"/>
      <c r="R360" s="402"/>
      <c r="S360" s="402"/>
      <c r="T360" s="402"/>
      <c r="U360" s="402"/>
      <c r="V360" s="402"/>
      <c r="W360" s="402"/>
      <c r="X360" s="402"/>
      <c r="Y360" s="402"/>
      <c r="Z360" s="186"/>
    </row>
    <row r="361" spans="1:26" ht="30" customHeight="1" x14ac:dyDescent="0.15">
      <c r="A361" s="118"/>
      <c r="B361" s="118"/>
      <c r="C361" s="133"/>
      <c r="E361" s="403" t="s">
        <v>285</v>
      </c>
      <c r="F361" s="403"/>
      <c r="G361" s="403"/>
      <c r="H361" s="403"/>
      <c r="I361" s="403"/>
      <c r="J361" s="403"/>
      <c r="K361" s="403"/>
      <c r="L361" s="403"/>
      <c r="M361" s="403"/>
      <c r="N361" s="403"/>
      <c r="O361" s="403"/>
      <c r="P361" s="403"/>
      <c r="Q361" s="403"/>
      <c r="R361" s="403"/>
      <c r="S361" s="403"/>
      <c r="T361" s="403"/>
      <c r="U361" s="403"/>
      <c r="V361" s="403"/>
      <c r="W361" s="403"/>
      <c r="X361" s="403"/>
      <c r="Y361" s="403"/>
      <c r="Z361" s="186"/>
    </row>
    <row r="362" spans="1:26" ht="30" customHeight="1" x14ac:dyDescent="0.15">
      <c r="A362" s="118"/>
      <c r="B362" s="118"/>
      <c r="C362" s="133"/>
      <c r="E362" s="404" t="s">
        <v>225</v>
      </c>
      <c r="F362" s="402"/>
      <c r="G362" s="405"/>
      <c r="H362" s="405"/>
      <c r="I362" s="405"/>
      <c r="J362" s="405"/>
      <c r="K362" s="405"/>
      <c r="L362" s="405"/>
      <c r="M362" s="405"/>
      <c r="N362" s="405"/>
      <c r="O362" s="405"/>
      <c r="P362" s="405"/>
      <c r="Q362" s="405"/>
      <c r="R362" s="405"/>
      <c r="S362" s="405"/>
      <c r="T362" s="405"/>
      <c r="U362" s="405"/>
      <c r="V362" s="405"/>
      <c r="W362" s="405"/>
      <c r="X362" s="405"/>
      <c r="Y362" s="405"/>
      <c r="Z362" s="186"/>
    </row>
    <row r="363" spans="1:26" ht="30" customHeight="1" x14ac:dyDescent="0.15">
      <c r="A363" s="118"/>
      <c r="B363" s="118"/>
      <c r="C363" s="146"/>
      <c r="D363" s="186"/>
      <c r="E363" s="336" t="s">
        <v>277</v>
      </c>
      <c r="F363" s="337"/>
      <c r="G363" s="406"/>
      <c r="H363" s="407" t="s">
        <v>229</v>
      </c>
      <c r="I363" s="408"/>
      <c r="J363" s="408"/>
      <c r="K363" s="408"/>
      <c r="L363" s="408"/>
      <c r="M363" s="408"/>
      <c r="N363" s="408"/>
      <c r="O363" s="409"/>
      <c r="P363" s="410" t="s">
        <v>260</v>
      </c>
      <c r="Q363" s="411"/>
      <c r="R363" s="411"/>
      <c r="S363" s="411"/>
      <c r="T363" s="412" t="s">
        <v>276</v>
      </c>
      <c r="U363" s="413"/>
      <c r="V363" s="414" t="str">
        <f>"登録年月日 " &amp; 日付例_s</f>
        <v>登録年月日 例)2024/4/1</v>
      </c>
      <c r="W363" s="415"/>
      <c r="X363" s="415"/>
      <c r="Y363" s="416"/>
      <c r="Z363" s="186"/>
    </row>
    <row r="364" spans="1:26" ht="19.899999999999999" customHeight="1" x14ac:dyDescent="0.15">
      <c r="A364" s="118"/>
      <c r="B364" s="364"/>
      <c r="C364" s="146"/>
      <c r="D364" s="186"/>
      <c r="E364" s="375">
        <v>8</v>
      </c>
      <c r="F364" s="376" t="s">
        <v>329</v>
      </c>
      <c r="G364" s="346"/>
      <c r="H364" s="417" t="s">
        <v>230</v>
      </c>
      <c r="I364" s="418"/>
      <c r="J364" s="418"/>
      <c r="K364" s="418"/>
      <c r="L364" s="418"/>
      <c r="M364" s="418"/>
      <c r="N364" s="418"/>
      <c r="O364" s="419"/>
      <c r="P364" s="420" t="s">
        <v>261</v>
      </c>
      <c r="Q364" s="421"/>
      <c r="R364" s="421"/>
      <c r="S364" s="421"/>
      <c r="T364" s="15"/>
      <c r="U364" s="30"/>
      <c r="V364" s="28"/>
      <c r="W364" s="16"/>
      <c r="X364" s="16"/>
      <c r="Y364" s="17"/>
      <c r="Z364" s="186"/>
    </row>
    <row r="365" spans="1:26" ht="19.899999999999999" customHeight="1" x14ac:dyDescent="0.15">
      <c r="A365" s="113"/>
      <c r="B365" s="186"/>
      <c r="C365" s="154"/>
      <c r="D365" s="186"/>
      <c r="E365" s="377"/>
      <c r="F365" s="378"/>
      <c r="G365" s="354"/>
      <c r="H365" s="422" t="s">
        <v>231</v>
      </c>
      <c r="I365" s="281"/>
      <c r="J365" s="281"/>
      <c r="K365" s="281"/>
      <c r="L365" s="281"/>
      <c r="M365" s="281"/>
      <c r="N365" s="281"/>
      <c r="O365" s="423"/>
      <c r="P365" s="424"/>
      <c r="Q365" s="425"/>
      <c r="R365" s="425"/>
      <c r="S365" s="425"/>
      <c r="T365" s="20"/>
      <c r="U365" s="21"/>
      <c r="V365" s="7"/>
      <c r="W365" s="8"/>
      <c r="X365" s="8"/>
      <c r="Y365" s="9"/>
      <c r="Z365" s="186"/>
    </row>
    <row r="366" spans="1:26" ht="19.899999999999999" customHeight="1" x14ac:dyDescent="0.15">
      <c r="A366" s="113"/>
      <c r="B366" s="186"/>
      <c r="C366" s="154"/>
      <c r="D366" s="186"/>
      <c r="E366" s="377"/>
      <c r="F366" s="378"/>
      <c r="G366" s="354"/>
      <c r="H366" s="422" t="s">
        <v>232</v>
      </c>
      <c r="I366" s="281"/>
      <c r="J366" s="281"/>
      <c r="K366" s="281"/>
      <c r="L366" s="281"/>
      <c r="M366" s="281"/>
      <c r="N366" s="281"/>
      <c r="O366" s="423"/>
      <c r="P366" s="424"/>
      <c r="Q366" s="425"/>
      <c r="R366" s="425"/>
      <c r="S366" s="425"/>
      <c r="T366" s="20"/>
      <c r="U366" s="21"/>
      <c r="V366" s="7"/>
      <c r="W366" s="8"/>
      <c r="X366" s="8"/>
      <c r="Y366" s="9"/>
      <c r="Z366" s="186"/>
    </row>
    <row r="367" spans="1:26" ht="19.899999999999999" customHeight="1" x14ac:dyDescent="0.15">
      <c r="A367" s="113"/>
      <c r="B367" s="186"/>
      <c r="C367" s="154"/>
      <c r="D367" s="186"/>
      <c r="E367" s="377"/>
      <c r="F367" s="378"/>
      <c r="G367" s="354"/>
      <c r="H367" s="422" t="s">
        <v>233</v>
      </c>
      <c r="I367" s="281"/>
      <c r="J367" s="281"/>
      <c r="K367" s="281"/>
      <c r="L367" s="281"/>
      <c r="M367" s="281"/>
      <c r="N367" s="281"/>
      <c r="O367" s="423"/>
      <c r="P367" s="424"/>
      <c r="Q367" s="425"/>
      <c r="R367" s="425"/>
      <c r="S367" s="425"/>
      <c r="T367" s="20"/>
      <c r="U367" s="21"/>
      <c r="V367" s="7"/>
      <c r="W367" s="8"/>
      <c r="X367" s="8"/>
      <c r="Y367" s="9"/>
      <c r="Z367" s="186"/>
    </row>
    <row r="368" spans="1:26" ht="19.899999999999999" customHeight="1" x14ac:dyDescent="0.15">
      <c r="A368" s="113"/>
      <c r="B368" s="186"/>
      <c r="C368" s="154"/>
      <c r="D368" s="186"/>
      <c r="E368" s="377"/>
      <c r="F368" s="378"/>
      <c r="G368" s="354"/>
      <c r="H368" s="422" t="s">
        <v>234</v>
      </c>
      <c r="I368" s="281"/>
      <c r="J368" s="281"/>
      <c r="K368" s="281"/>
      <c r="L368" s="281"/>
      <c r="M368" s="281"/>
      <c r="N368" s="281"/>
      <c r="O368" s="423"/>
      <c r="P368" s="424"/>
      <c r="Q368" s="425"/>
      <c r="R368" s="425"/>
      <c r="S368" s="425"/>
      <c r="T368" s="20"/>
      <c r="U368" s="21"/>
      <c r="V368" s="7"/>
      <c r="W368" s="8"/>
      <c r="X368" s="8"/>
      <c r="Y368" s="9"/>
      <c r="Z368" s="186"/>
    </row>
    <row r="369" spans="1:26" ht="19.899999999999999" customHeight="1" x14ac:dyDescent="0.15">
      <c r="A369" s="113"/>
      <c r="B369" s="186"/>
      <c r="C369" s="154"/>
      <c r="D369" s="186"/>
      <c r="E369" s="379"/>
      <c r="F369" s="380"/>
      <c r="G369" s="360"/>
      <c r="H369" s="422" t="s">
        <v>235</v>
      </c>
      <c r="I369" s="281"/>
      <c r="J369" s="281"/>
      <c r="K369" s="281"/>
      <c r="L369" s="281"/>
      <c r="M369" s="281"/>
      <c r="N369" s="281"/>
      <c r="O369" s="423"/>
      <c r="P369" s="426"/>
      <c r="Q369" s="427"/>
      <c r="R369" s="427"/>
      <c r="S369" s="427"/>
      <c r="T369" s="20"/>
      <c r="U369" s="21"/>
      <c r="V369" s="7"/>
      <c r="W369" s="8"/>
      <c r="X369" s="8"/>
      <c r="Y369" s="9"/>
      <c r="Z369" s="186"/>
    </row>
    <row r="370" spans="1:26" ht="30" customHeight="1" x14ac:dyDescent="0.15">
      <c r="A370" s="113"/>
      <c r="B370" s="186"/>
      <c r="C370" s="154"/>
      <c r="D370" s="186"/>
      <c r="E370" s="381">
        <v>10</v>
      </c>
      <c r="F370" s="382" t="s">
        <v>330</v>
      </c>
      <c r="G370" s="383"/>
      <c r="H370" s="422" t="s">
        <v>236</v>
      </c>
      <c r="I370" s="281"/>
      <c r="J370" s="281"/>
      <c r="K370" s="281"/>
      <c r="L370" s="281"/>
      <c r="M370" s="281"/>
      <c r="N370" s="281"/>
      <c r="O370" s="423"/>
      <c r="P370" s="428" t="s">
        <v>262</v>
      </c>
      <c r="Q370" s="429"/>
      <c r="R370" s="429"/>
      <c r="S370" s="430"/>
      <c r="T370" s="20"/>
      <c r="U370" s="21"/>
      <c r="V370" s="7"/>
      <c r="W370" s="8"/>
      <c r="X370" s="8"/>
      <c r="Y370" s="9"/>
      <c r="Z370" s="186"/>
    </row>
    <row r="371" spans="1:26" ht="19.899999999999999" customHeight="1" x14ac:dyDescent="0.15">
      <c r="A371" s="113"/>
      <c r="B371" s="186"/>
      <c r="C371" s="154"/>
      <c r="D371" s="186"/>
      <c r="E371" s="384">
        <v>11</v>
      </c>
      <c r="F371" s="385" t="s">
        <v>331</v>
      </c>
      <c r="G371" s="386"/>
      <c r="H371" s="422" t="s">
        <v>237</v>
      </c>
      <c r="I371" s="281"/>
      <c r="J371" s="281"/>
      <c r="K371" s="281"/>
      <c r="L371" s="281"/>
      <c r="M371" s="281"/>
      <c r="N371" s="281"/>
      <c r="O371" s="423"/>
      <c r="P371" s="431" t="s">
        <v>262</v>
      </c>
      <c r="Q371" s="328"/>
      <c r="R371" s="328"/>
      <c r="S371" s="329"/>
      <c r="T371" s="20"/>
      <c r="U371" s="21"/>
      <c r="V371" s="7"/>
      <c r="W371" s="8"/>
      <c r="X371" s="8"/>
      <c r="Y371" s="9"/>
      <c r="Z371" s="186"/>
    </row>
    <row r="372" spans="1:26" ht="19.899999999999999" customHeight="1" x14ac:dyDescent="0.15">
      <c r="A372" s="113"/>
      <c r="B372" s="186"/>
      <c r="C372" s="154"/>
      <c r="D372" s="186"/>
      <c r="E372" s="387"/>
      <c r="F372" s="388"/>
      <c r="G372" s="389"/>
      <c r="H372" s="422" t="s">
        <v>238</v>
      </c>
      <c r="I372" s="281"/>
      <c r="J372" s="281"/>
      <c r="K372" s="281"/>
      <c r="L372" s="281"/>
      <c r="M372" s="281"/>
      <c r="N372" s="281"/>
      <c r="O372" s="423"/>
      <c r="P372" s="424"/>
      <c r="Q372" s="425"/>
      <c r="R372" s="425"/>
      <c r="S372" s="432"/>
      <c r="T372" s="20"/>
      <c r="U372" s="21"/>
      <c r="V372" s="7"/>
      <c r="W372" s="8"/>
      <c r="X372" s="8"/>
      <c r="Y372" s="9"/>
      <c r="Z372" s="186"/>
    </row>
    <row r="373" spans="1:26" ht="19.899999999999999" customHeight="1" x14ac:dyDescent="0.15">
      <c r="A373" s="113"/>
      <c r="B373" s="186"/>
      <c r="C373" s="154"/>
      <c r="D373" s="186"/>
      <c r="E373" s="387"/>
      <c r="F373" s="388"/>
      <c r="G373" s="389"/>
      <c r="H373" s="422" t="s">
        <v>239</v>
      </c>
      <c r="I373" s="281"/>
      <c r="J373" s="281"/>
      <c r="K373" s="281"/>
      <c r="L373" s="281"/>
      <c r="M373" s="281"/>
      <c r="N373" s="281"/>
      <c r="O373" s="423"/>
      <c r="P373" s="424"/>
      <c r="Q373" s="425"/>
      <c r="R373" s="425"/>
      <c r="S373" s="432"/>
      <c r="T373" s="20"/>
      <c r="U373" s="21"/>
      <c r="V373" s="7"/>
      <c r="W373" s="8"/>
      <c r="X373" s="8"/>
      <c r="Y373" s="9"/>
      <c r="Z373" s="186"/>
    </row>
    <row r="374" spans="1:26" ht="19.899999999999999" customHeight="1" x14ac:dyDescent="0.15">
      <c r="A374" s="113"/>
      <c r="B374" s="186"/>
      <c r="C374" s="154"/>
      <c r="D374" s="186"/>
      <c r="E374" s="433"/>
      <c r="F374" s="434"/>
      <c r="G374" s="435"/>
      <c r="H374" s="436" t="s">
        <v>240</v>
      </c>
      <c r="I374" s="437"/>
      <c r="J374" s="437"/>
      <c r="K374" s="437"/>
      <c r="L374" s="437"/>
      <c r="M374" s="437"/>
      <c r="N374" s="437"/>
      <c r="O374" s="438"/>
      <c r="P374" s="410"/>
      <c r="Q374" s="411"/>
      <c r="R374" s="411"/>
      <c r="S374" s="439"/>
      <c r="T374" s="25"/>
      <c r="U374" s="29"/>
      <c r="V374" s="33"/>
      <c r="W374" s="26"/>
      <c r="X374" s="26"/>
      <c r="Y374" s="27"/>
      <c r="Z374" s="186"/>
    </row>
    <row r="375" spans="1:26" ht="30" customHeight="1" x14ac:dyDescent="0.15">
      <c r="A375" s="118"/>
      <c r="B375" s="118"/>
      <c r="C375" s="133"/>
      <c r="E375" s="440" t="s">
        <v>226</v>
      </c>
      <c r="F375" s="405"/>
      <c r="G375" s="405"/>
      <c r="H375" s="405"/>
      <c r="I375" s="405"/>
      <c r="J375" s="405"/>
      <c r="K375" s="405"/>
      <c r="L375" s="405"/>
      <c r="M375" s="405"/>
      <c r="N375" s="405"/>
      <c r="O375" s="405"/>
      <c r="P375" s="405"/>
      <c r="Q375" s="405"/>
      <c r="R375" s="405"/>
      <c r="S375" s="405"/>
      <c r="T375" s="405"/>
      <c r="U375" s="405"/>
      <c r="V375" s="405"/>
      <c r="W375" s="405"/>
      <c r="X375" s="405"/>
      <c r="Y375" s="405"/>
      <c r="Z375" s="186"/>
    </row>
    <row r="376" spans="1:26" ht="30" customHeight="1" x14ac:dyDescent="0.15">
      <c r="A376" s="118"/>
      <c r="B376" s="118"/>
      <c r="C376" s="146"/>
      <c r="E376" s="412" t="s">
        <v>277</v>
      </c>
      <c r="F376" s="441"/>
      <c r="G376" s="413"/>
      <c r="H376" s="407" t="s">
        <v>229</v>
      </c>
      <c r="I376" s="408"/>
      <c r="J376" s="408"/>
      <c r="K376" s="408"/>
      <c r="L376" s="408"/>
      <c r="M376" s="408"/>
      <c r="N376" s="408"/>
      <c r="O376" s="409"/>
      <c r="P376" s="442" t="s">
        <v>260</v>
      </c>
      <c r="Q376" s="441"/>
      <c r="R376" s="441"/>
      <c r="S376" s="443"/>
      <c r="T376" s="411" t="s">
        <v>276</v>
      </c>
      <c r="U376" s="444"/>
      <c r="V376" s="414" t="str">
        <f>"登録年月日 " &amp; 日付例_s</f>
        <v>登録年月日 例)2024/4/1</v>
      </c>
      <c r="W376" s="415"/>
      <c r="X376" s="415"/>
      <c r="Y376" s="416"/>
      <c r="Z376" s="186"/>
    </row>
    <row r="377" spans="1:26" ht="19.899999999999999" customHeight="1" x14ac:dyDescent="0.15">
      <c r="A377" s="113"/>
      <c r="B377" s="186"/>
      <c r="C377" s="154"/>
      <c r="D377" s="186"/>
      <c r="E377" s="445">
        <v>1</v>
      </c>
      <c r="F377" s="446" t="s">
        <v>332</v>
      </c>
      <c r="G377" s="447"/>
      <c r="H377" s="448" t="s">
        <v>241</v>
      </c>
      <c r="I377" s="278"/>
      <c r="J377" s="278"/>
      <c r="K377" s="278"/>
      <c r="L377" s="278"/>
      <c r="M377" s="278"/>
      <c r="N377" s="278"/>
      <c r="O377" s="449"/>
      <c r="P377" s="450" t="s">
        <v>263</v>
      </c>
      <c r="Q377" s="451"/>
      <c r="R377" s="451"/>
      <c r="S377" s="451"/>
      <c r="T377" s="15"/>
      <c r="U377" s="30"/>
      <c r="V377" s="28"/>
      <c r="W377" s="16"/>
      <c r="X377" s="16"/>
      <c r="Y377" s="17"/>
      <c r="Z377" s="186"/>
    </row>
    <row r="378" spans="1:26" ht="19.899999999999999" customHeight="1" x14ac:dyDescent="0.15">
      <c r="B378" s="186"/>
      <c r="C378" s="154"/>
      <c r="D378" s="186"/>
      <c r="E378" s="384">
        <v>2</v>
      </c>
      <c r="F378" s="385" t="s">
        <v>333</v>
      </c>
      <c r="G378" s="386"/>
      <c r="H378" s="422" t="s">
        <v>242</v>
      </c>
      <c r="I378" s="281"/>
      <c r="J378" s="281"/>
      <c r="K378" s="281"/>
      <c r="L378" s="281"/>
      <c r="M378" s="281"/>
      <c r="N378" s="281"/>
      <c r="O378" s="423"/>
      <c r="P378" s="428" t="s">
        <v>263</v>
      </c>
      <c r="Q378" s="429"/>
      <c r="R378" s="429"/>
      <c r="S378" s="429"/>
      <c r="T378" s="20"/>
      <c r="U378" s="21"/>
      <c r="V378" s="7"/>
      <c r="W378" s="8"/>
      <c r="X378" s="8"/>
      <c r="Y378" s="9"/>
      <c r="Z378" s="186"/>
    </row>
    <row r="379" spans="1:26" ht="19.899999999999999" customHeight="1" x14ac:dyDescent="0.15">
      <c r="B379" s="186"/>
      <c r="C379" s="154"/>
      <c r="D379" s="186"/>
      <c r="E379" s="390"/>
      <c r="F379" s="391"/>
      <c r="G379" s="392"/>
      <c r="H379" s="422" t="s">
        <v>243</v>
      </c>
      <c r="I379" s="281"/>
      <c r="J379" s="281"/>
      <c r="K379" s="281"/>
      <c r="L379" s="281"/>
      <c r="M379" s="281"/>
      <c r="N379" s="281"/>
      <c r="O379" s="423"/>
      <c r="P379" s="428" t="s">
        <v>264</v>
      </c>
      <c r="Q379" s="429"/>
      <c r="R379" s="429"/>
      <c r="S379" s="430"/>
      <c r="T379" s="20"/>
      <c r="U379" s="21"/>
      <c r="V379" s="7"/>
      <c r="W379" s="8"/>
      <c r="X379" s="8"/>
      <c r="Y379" s="9"/>
      <c r="Z379" s="186"/>
    </row>
    <row r="380" spans="1:26" ht="19.899999999999999" customHeight="1" x14ac:dyDescent="0.15">
      <c r="B380" s="186"/>
      <c r="C380" s="154"/>
      <c r="D380" s="186"/>
      <c r="E380" s="384">
        <v>5</v>
      </c>
      <c r="F380" s="385" t="s">
        <v>334</v>
      </c>
      <c r="G380" s="386"/>
      <c r="H380" s="422" t="s">
        <v>248</v>
      </c>
      <c r="I380" s="281"/>
      <c r="J380" s="281"/>
      <c r="K380" s="281"/>
      <c r="L380" s="281"/>
      <c r="M380" s="281"/>
      <c r="N380" s="281"/>
      <c r="O380" s="423"/>
      <c r="P380" s="431" t="s">
        <v>268</v>
      </c>
      <c r="Q380" s="328"/>
      <c r="R380" s="328"/>
      <c r="S380" s="329"/>
      <c r="T380" s="20"/>
      <c r="U380" s="21"/>
      <c r="V380" s="7"/>
      <c r="W380" s="8"/>
      <c r="X380" s="8"/>
      <c r="Y380" s="9"/>
      <c r="Z380" s="186"/>
    </row>
    <row r="381" spans="1:26" ht="19.899999999999999" customHeight="1" x14ac:dyDescent="0.15">
      <c r="B381" s="186"/>
      <c r="C381" s="154"/>
      <c r="D381" s="186"/>
      <c r="E381" s="390"/>
      <c r="F381" s="391"/>
      <c r="G381" s="392"/>
      <c r="H381" s="422" t="s">
        <v>249</v>
      </c>
      <c r="I381" s="281"/>
      <c r="J381" s="281"/>
      <c r="K381" s="281"/>
      <c r="L381" s="281"/>
      <c r="M381" s="281"/>
      <c r="N381" s="281"/>
      <c r="O381" s="423"/>
      <c r="P381" s="426"/>
      <c r="Q381" s="427"/>
      <c r="R381" s="427"/>
      <c r="S381" s="452"/>
      <c r="T381" s="20"/>
      <c r="U381" s="21"/>
      <c r="V381" s="7"/>
      <c r="W381" s="8"/>
      <c r="X381" s="8"/>
      <c r="Y381" s="9"/>
      <c r="Z381" s="186"/>
    </row>
    <row r="382" spans="1:26" ht="19.899999999999999" customHeight="1" x14ac:dyDescent="0.15">
      <c r="B382" s="186"/>
      <c r="C382" s="154"/>
      <c r="D382" s="186"/>
      <c r="E382" s="384">
        <v>13</v>
      </c>
      <c r="F382" s="385" t="s">
        <v>335</v>
      </c>
      <c r="G382" s="386"/>
      <c r="H382" s="422" t="s">
        <v>251</v>
      </c>
      <c r="I382" s="281"/>
      <c r="J382" s="281"/>
      <c r="K382" s="281"/>
      <c r="L382" s="281"/>
      <c r="M382" s="281"/>
      <c r="N382" s="281"/>
      <c r="O382" s="423"/>
      <c r="P382" s="428" t="s">
        <v>264</v>
      </c>
      <c r="Q382" s="429"/>
      <c r="R382" s="429"/>
      <c r="S382" s="430"/>
      <c r="T382" s="20"/>
      <c r="U382" s="21"/>
      <c r="V382" s="7"/>
      <c r="W382" s="8"/>
      <c r="X382" s="8"/>
      <c r="Y382" s="9"/>
      <c r="Z382" s="186"/>
    </row>
    <row r="383" spans="1:26" ht="19.899999999999999" customHeight="1" x14ac:dyDescent="0.15">
      <c r="B383" s="186"/>
      <c r="C383" s="154"/>
      <c r="D383" s="186"/>
      <c r="E383" s="387"/>
      <c r="F383" s="388"/>
      <c r="G383" s="389"/>
      <c r="H383" s="422" t="s">
        <v>252</v>
      </c>
      <c r="I383" s="281"/>
      <c r="J383" s="281"/>
      <c r="K383" s="281"/>
      <c r="L383" s="281"/>
      <c r="M383" s="281"/>
      <c r="N383" s="281"/>
      <c r="O383" s="423"/>
      <c r="P383" s="428" t="s">
        <v>263</v>
      </c>
      <c r="Q383" s="429"/>
      <c r="R383" s="429"/>
      <c r="S383" s="430"/>
      <c r="T383" s="20"/>
      <c r="U383" s="21"/>
      <c r="V383" s="7"/>
      <c r="W383" s="8"/>
      <c r="X383" s="8"/>
      <c r="Y383" s="9"/>
      <c r="Z383" s="186"/>
    </row>
    <row r="384" spans="1:26" ht="19.899999999999999" customHeight="1" x14ac:dyDescent="0.15">
      <c r="B384" s="186"/>
      <c r="C384" s="154"/>
      <c r="D384" s="186"/>
      <c r="E384" s="390"/>
      <c r="F384" s="391"/>
      <c r="G384" s="392"/>
      <c r="H384" s="422" t="s">
        <v>253</v>
      </c>
      <c r="I384" s="281"/>
      <c r="J384" s="281"/>
      <c r="K384" s="281"/>
      <c r="L384" s="281"/>
      <c r="M384" s="281"/>
      <c r="N384" s="281"/>
      <c r="O384" s="423"/>
      <c r="P384" s="428" t="s">
        <v>263</v>
      </c>
      <c r="Q384" s="429"/>
      <c r="R384" s="429"/>
      <c r="S384" s="430"/>
      <c r="T384" s="20"/>
      <c r="U384" s="21"/>
      <c r="V384" s="7"/>
      <c r="W384" s="8"/>
      <c r="X384" s="8"/>
      <c r="Y384" s="9"/>
      <c r="Z384" s="186"/>
    </row>
    <row r="385" spans="1:26" ht="19.899999999999999" customHeight="1" x14ac:dyDescent="0.15">
      <c r="B385" s="186"/>
      <c r="C385" s="154"/>
      <c r="D385" s="186"/>
      <c r="E385" s="384">
        <v>14</v>
      </c>
      <c r="F385" s="385" t="s">
        <v>336</v>
      </c>
      <c r="G385" s="386"/>
      <c r="H385" s="422" t="s">
        <v>254</v>
      </c>
      <c r="I385" s="281"/>
      <c r="J385" s="281"/>
      <c r="K385" s="281"/>
      <c r="L385" s="281"/>
      <c r="M385" s="281"/>
      <c r="N385" s="281"/>
      <c r="O385" s="423"/>
      <c r="P385" s="431" t="s">
        <v>265</v>
      </c>
      <c r="Q385" s="328"/>
      <c r="R385" s="328"/>
      <c r="S385" s="329"/>
      <c r="T385" s="20"/>
      <c r="U385" s="21"/>
      <c r="V385" s="7"/>
      <c r="W385" s="8"/>
      <c r="X385" s="8"/>
      <c r="Y385" s="9"/>
      <c r="Z385" s="186"/>
    </row>
    <row r="386" spans="1:26" ht="19.899999999999999" customHeight="1" x14ac:dyDescent="0.15">
      <c r="B386" s="186"/>
      <c r="C386" s="154"/>
      <c r="D386" s="186"/>
      <c r="E386" s="390"/>
      <c r="F386" s="391"/>
      <c r="G386" s="392"/>
      <c r="H386" s="422" t="s">
        <v>255</v>
      </c>
      <c r="I386" s="281"/>
      <c r="J386" s="281"/>
      <c r="K386" s="281"/>
      <c r="L386" s="281"/>
      <c r="M386" s="281"/>
      <c r="N386" s="281"/>
      <c r="O386" s="423"/>
      <c r="P386" s="426"/>
      <c r="Q386" s="427"/>
      <c r="R386" s="427"/>
      <c r="S386" s="452"/>
      <c r="T386" s="20"/>
      <c r="U386" s="21"/>
      <c r="V386" s="7"/>
      <c r="W386" s="8"/>
      <c r="X386" s="8"/>
      <c r="Y386" s="9"/>
      <c r="Z386" s="186"/>
    </row>
    <row r="387" spans="1:26" ht="19.899999999999999" customHeight="1" x14ac:dyDescent="0.15">
      <c r="B387" s="186"/>
      <c r="C387" s="154"/>
      <c r="D387" s="186"/>
      <c r="E387" s="381">
        <v>16</v>
      </c>
      <c r="F387" s="382" t="s">
        <v>337</v>
      </c>
      <c r="G387" s="383"/>
      <c r="H387" s="422" t="s">
        <v>256</v>
      </c>
      <c r="I387" s="281"/>
      <c r="J387" s="281"/>
      <c r="K387" s="281"/>
      <c r="L387" s="281"/>
      <c r="M387" s="281"/>
      <c r="N387" s="281"/>
      <c r="O387" s="423"/>
      <c r="P387" s="428" t="s">
        <v>269</v>
      </c>
      <c r="Q387" s="429"/>
      <c r="R387" s="429"/>
      <c r="S387" s="430"/>
      <c r="T387" s="20"/>
      <c r="U387" s="21"/>
      <c r="V387" s="7"/>
      <c r="W387" s="8"/>
      <c r="X387" s="8"/>
      <c r="Y387" s="9"/>
      <c r="Z387" s="186"/>
    </row>
    <row r="388" spans="1:26" ht="30" customHeight="1" x14ac:dyDescent="0.15">
      <c r="B388" s="186"/>
      <c r="C388" s="154"/>
      <c r="D388" s="186"/>
      <c r="E388" s="384">
        <v>20</v>
      </c>
      <c r="F388" s="385" t="s">
        <v>338</v>
      </c>
      <c r="G388" s="386"/>
      <c r="H388" s="453" t="s">
        <v>289</v>
      </c>
      <c r="I388" s="454"/>
      <c r="J388" s="454"/>
      <c r="K388" s="454"/>
      <c r="L388" s="454"/>
      <c r="M388" s="454"/>
      <c r="N388" s="454"/>
      <c r="O388" s="455"/>
      <c r="P388" s="431" t="s">
        <v>267</v>
      </c>
      <c r="Q388" s="328"/>
      <c r="R388" s="328"/>
      <c r="S388" s="329"/>
      <c r="T388" s="20"/>
      <c r="U388" s="21"/>
      <c r="V388" s="7"/>
      <c r="W388" s="8"/>
      <c r="X388" s="8"/>
      <c r="Y388" s="9"/>
      <c r="Z388" s="186"/>
    </row>
    <row r="389" spans="1:26" ht="19.899999999999999" customHeight="1" x14ac:dyDescent="0.15">
      <c r="B389" s="186"/>
      <c r="C389" s="154"/>
      <c r="D389" s="186"/>
      <c r="E389" s="387"/>
      <c r="F389" s="388"/>
      <c r="G389" s="389"/>
      <c r="H389" s="422" t="s">
        <v>257</v>
      </c>
      <c r="I389" s="281"/>
      <c r="J389" s="281"/>
      <c r="K389" s="281"/>
      <c r="L389" s="281"/>
      <c r="M389" s="281"/>
      <c r="N389" s="281"/>
      <c r="O389" s="423"/>
      <c r="P389" s="426"/>
      <c r="Q389" s="427"/>
      <c r="R389" s="427"/>
      <c r="S389" s="452"/>
      <c r="T389" s="20"/>
      <c r="U389" s="21"/>
      <c r="V389" s="7"/>
      <c r="W389" s="8"/>
      <c r="X389" s="8"/>
      <c r="Y389" s="9"/>
      <c r="Z389" s="186"/>
    </row>
    <row r="390" spans="1:26" ht="30" customHeight="1" x14ac:dyDescent="0.15">
      <c r="B390" s="186"/>
      <c r="C390" s="154"/>
      <c r="D390" s="186"/>
      <c r="E390" s="387"/>
      <c r="F390" s="388"/>
      <c r="G390" s="389"/>
      <c r="H390" s="422" t="s">
        <v>258</v>
      </c>
      <c r="I390" s="281"/>
      <c r="J390" s="281"/>
      <c r="K390" s="281"/>
      <c r="L390" s="281"/>
      <c r="M390" s="281"/>
      <c r="N390" s="281"/>
      <c r="O390" s="423"/>
      <c r="P390" s="456" t="s">
        <v>270</v>
      </c>
      <c r="Q390" s="457"/>
      <c r="R390" s="457"/>
      <c r="S390" s="458"/>
      <c r="T390" s="20"/>
      <c r="U390" s="21"/>
      <c r="V390" s="7"/>
      <c r="W390" s="8"/>
      <c r="X390" s="8"/>
      <c r="Y390" s="9"/>
      <c r="Z390" s="186"/>
    </row>
    <row r="391" spans="1:26" ht="19.899999999999999" customHeight="1" x14ac:dyDescent="0.15">
      <c r="B391" s="186"/>
      <c r="C391" s="154"/>
      <c r="D391" s="186"/>
      <c r="E391" s="433"/>
      <c r="F391" s="434"/>
      <c r="G391" s="435"/>
      <c r="H391" s="436" t="s">
        <v>259</v>
      </c>
      <c r="I391" s="437"/>
      <c r="J391" s="437"/>
      <c r="K391" s="437"/>
      <c r="L391" s="437"/>
      <c r="M391" s="437"/>
      <c r="N391" s="437"/>
      <c r="O391" s="438"/>
      <c r="P391" s="459" t="s">
        <v>263</v>
      </c>
      <c r="Q391" s="460"/>
      <c r="R391" s="460"/>
      <c r="S391" s="461"/>
      <c r="T391" s="25"/>
      <c r="U391" s="29"/>
      <c r="V391" s="33"/>
      <c r="W391" s="26"/>
      <c r="X391" s="26"/>
      <c r="Y391" s="27"/>
      <c r="Z391" s="186"/>
    </row>
    <row r="392" spans="1:26" ht="30" customHeight="1" x14ac:dyDescent="0.15">
      <c r="A392" s="118"/>
      <c r="B392" s="118"/>
      <c r="C392" s="133"/>
      <c r="E392" s="440" t="s">
        <v>279</v>
      </c>
      <c r="F392" s="405"/>
      <c r="G392" s="405"/>
      <c r="H392" s="405"/>
      <c r="I392" s="405"/>
      <c r="J392" s="405"/>
      <c r="K392" s="405"/>
      <c r="L392" s="405"/>
      <c r="M392" s="405"/>
      <c r="N392" s="405"/>
      <c r="O392" s="405"/>
      <c r="P392" s="405"/>
      <c r="Q392" s="405"/>
      <c r="R392" s="405"/>
      <c r="S392" s="405"/>
      <c r="T392" s="405"/>
      <c r="U392" s="405"/>
      <c r="V392" s="405"/>
      <c r="W392" s="405"/>
      <c r="X392" s="405"/>
      <c r="Y392" s="405"/>
      <c r="Z392" s="186"/>
    </row>
    <row r="393" spans="1:26" ht="30" customHeight="1" x14ac:dyDescent="0.15">
      <c r="A393" s="118"/>
      <c r="B393" s="118"/>
      <c r="C393" s="146"/>
      <c r="E393" s="412" t="s">
        <v>278</v>
      </c>
      <c r="F393" s="441"/>
      <c r="G393" s="441"/>
      <c r="H393" s="441"/>
      <c r="I393" s="441"/>
      <c r="J393" s="441"/>
      <c r="K393" s="441"/>
      <c r="L393" s="441"/>
      <c r="M393" s="441"/>
      <c r="N393" s="441"/>
      <c r="O393" s="441"/>
      <c r="P393" s="441"/>
      <c r="Q393" s="441"/>
      <c r="R393" s="441"/>
      <c r="S393" s="443"/>
      <c r="T393" s="411" t="s">
        <v>276</v>
      </c>
      <c r="U393" s="444"/>
      <c r="V393" s="414" t="str">
        <f>"登録年月日 " &amp; 日付例_s</f>
        <v>登録年月日 例)2024/4/1</v>
      </c>
      <c r="W393" s="415"/>
      <c r="X393" s="415"/>
      <c r="Y393" s="416"/>
      <c r="Z393" s="186"/>
    </row>
    <row r="394" spans="1:26" ht="19.899999999999999" customHeight="1" x14ac:dyDescent="0.15">
      <c r="A394" s="113"/>
      <c r="B394" s="186"/>
      <c r="C394" s="154"/>
      <c r="D394" s="186"/>
      <c r="E394" s="15"/>
      <c r="F394" s="16"/>
      <c r="G394" s="16"/>
      <c r="H394" s="16"/>
      <c r="I394" s="16"/>
      <c r="J394" s="16"/>
      <c r="K394" s="16"/>
      <c r="L394" s="16"/>
      <c r="M394" s="16"/>
      <c r="N394" s="16"/>
      <c r="O394" s="16"/>
      <c r="P394" s="16"/>
      <c r="Q394" s="16"/>
      <c r="R394" s="16"/>
      <c r="S394" s="17"/>
      <c r="T394" s="15"/>
      <c r="U394" s="30"/>
      <c r="V394" s="28"/>
      <c r="W394" s="31"/>
      <c r="X394" s="31"/>
      <c r="Y394" s="32"/>
      <c r="Z394" s="186"/>
    </row>
    <row r="395" spans="1:26" ht="19.899999999999999" customHeight="1" x14ac:dyDescent="0.15">
      <c r="A395" s="113"/>
      <c r="B395" s="186"/>
      <c r="C395" s="154"/>
      <c r="D395" s="186"/>
      <c r="E395" s="20"/>
      <c r="F395" s="8"/>
      <c r="G395" s="8"/>
      <c r="H395" s="8"/>
      <c r="I395" s="8"/>
      <c r="J395" s="8"/>
      <c r="K395" s="8"/>
      <c r="L395" s="8"/>
      <c r="M395" s="8"/>
      <c r="N395" s="8"/>
      <c r="O395" s="8"/>
      <c r="P395" s="8"/>
      <c r="Q395" s="8"/>
      <c r="R395" s="8"/>
      <c r="S395" s="9"/>
      <c r="T395" s="20"/>
      <c r="U395" s="21"/>
      <c r="V395" s="7"/>
      <c r="W395" s="8"/>
      <c r="X395" s="8"/>
      <c r="Y395" s="9"/>
      <c r="Z395" s="186"/>
    </row>
    <row r="396" spans="1:26" ht="19.899999999999999" customHeight="1" x14ac:dyDescent="0.15">
      <c r="A396" s="113"/>
      <c r="B396" s="186"/>
      <c r="C396" s="154"/>
      <c r="D396" s="186"/>
      <c r="E396" s="20"/>
      <c r="F396" s="8"/>
      <c r="G396" s="8"/>
      <c r="H396" s="8"/>
      <c r="I396" s="8"/>
      <c r="J396" s="8"/>
      <c r="K396" s="8"/>
      <c r="L396" s="8"/>
      <c r="M396" s="8"/>
      <c r="N396" s="8"/>
      <c r="O396" s="8"/>
      <c r="P396" s="8"/>
      <c r="Q396" s="8"/>
      <c r="R396" s="8"/>
      <c r="S396" s="9"/>
      <c r="T396" s="20"/>
      <c r="U396" s="21"/>
      <c r="V396" s="7"/>
      <c r="W396" s="8"/>
      <c r="X396" s="8"/>
      <c r="Y396" s="9"/>
      <c r="Z396" s="186"/>
    </row>
    <row r="397" spans="1:26" ht="19.899999999999999" customHeight="1" x14ac:dyDescent="0.15">
      <c r="A397" s="113"/>
      <c r="B397" s="186"/>
      <c r="C397" s="154"/>
      <c r="D397" s="186"/>
      <c r="E397" s="20"/>
      <c r="F397" s="8"/>
      <c r="G397" s="8"/>
      <c r="H397" s="8"/>
      <c r="I397" s="8"/>
      <c r="J397" s="8"/>
      <c r="K397" s="8"/>
      <c r="L397" s="8"/>
      <c r="M397" s="8"/>
      <c r="N397" s="8"/>
      <c r="O397" s="8"/>
      <c r="P397" s="8"/>
      <c r="Q397" s="8"/>
      <c r="R397" s="8"/>
      <c r="S397" s="9"/>
      <c r="T397" s="20"/>
      <c r="U397" s="21"/>
      <c r="V397" s="7"/>
      <c r="W397" s="8"/>
      <c r="X397" s="8"/>
      <c r="Y397" s="9"/>
      <c r="Z397" s="186"/>
    </row>
    <row r="398" spans="1:26" ht="19.899999999999999" customHeight="1" x14ac:dyDescent="0.15">
      <c r="A398" s="113"/>
      <c r="B398" s="186"/>
      <c r="C398" s="154"/>
      <c r="D398" s="186"/>
      <c r="E398" s="25"/>
      <c r="F398" s="26"/>
      <c r="G398" s="26"/>
      <c r="H398" s="26"/>
      <c r="I398" s="26"/>
      <c r="J398" s="26"/>
      <c r="K398" s="26"/>
      <c r="L398" s="26"/>
      <c r="M398" s="26"/>
      <c r="N398" s="26"/>
      <c r="O398" s="26"/>
      <c r="P398" s="26"/>
      <c r="Q398" s="26"/>
      <c r="R398" s="26"/>
      <c r="S398" s="27"/>
      <c r="T398" s="25"/>
      <c r="U398" s="29"/>
      <c r="V398" s="33"/>
      <c r="W398" s="26"/>
      <c r="X398" s="26"/>
      <c r="Y398" s="27"/>
      <c r="Z398" s="186"/>
    </row>
    <row r="399" spans="1:26" ht="19.899999999999999" customHeight="1" x14ac:dyDescent="0.15">
      <c r="B399" s="186"/>
      <c r="Z399" s="186"/>
    </row>
    <row r="400" spans="1:26" ht="19.899999999999999" customHeight="1" x14ac:dyDescent="0.15">
      <c r="A400" s="118"/>
      <c r="B400" s="118"/>
      <c r="C400" s="133"/>
      <c r="D400" s="138">
        <v>2</v>
      </c>
      <c r="E400" s="401" t="s">
        <v>280</v>
      </c>
      <c r="F400" s="402"/>
      <c r="G400" s="402"/>
      <c r="H400" s="402"/>
      <c r="I400" s="402"/>
      <c r="J400" s="402"/>
      <c r="K400" s="402"/>
      <c r="L400" s="402"/>
      <c r="M400" s="402"/>
      <c r="N400" s="402"/>
      <c r="O400" s="402"/>
      <c r="P400" s="402"/>
      <c r="Q400" s="402"/>
      <c r="R400" s="402"/>
      <c r="S400" s="402"/>
      <c r="T400" s="402"/>
      <c r="U400" s="402"/>
      <c r="V400" s="402"/>
      <c r="W400" s="402"/>
      <c r="X400" s="402"/>
      <c r="Y400" s="402"/>
      <c r="Z400" s="186"/>
    </row>
    <row r="401" spans="1:26" ht="45" customHeight="1" x14ac:dyDescent="0.15">
      <c r="A401" s="118"/>
      <c r="B401" s="118"/>
      <c r="C401" s="133"/>
      <c r="E401" s="403" t="s">
        <v>286</v>
      </c>
      <c r="F401" s="403"/>
      <c r="G401" s="403"/>
      <c r="H401" s="403"/>
      <c r="I401" s="403"/>
      <c r="J401" s="403"/>
      <c r="K401" s="403"/>
      <c r="L401" s="403"/>
      <c r="M401" s="403"/>
      <c r="N401" s="403"/>
      <c r="O401" s="403"/>
      <c r="P401" s="403"/>
      <c r="Q401" s="403"/>
      <c r="R401" s="403"/>
      <c r="S401" s="403"/>
      <c r="T401" s="403"/>
      <c r="U401" s="403"/>
      <c r="V401" s="403"/>
      <c r="W401" s="403"/>
      <c r="X401" s="403"/>
      <c r="Y401" s="403"/>
      <c r="Z401" s="186"/>
    </row>
    <row r="402" spans="1:26" ht="30" customHeight="1" x14ac:dyDescent="0.15">
      <c r="A402" s="118"/>
      <c r="B402" s="118"/>
      <c r="C402" s="133"/>
      <c r="E402" s="440" t="s">
        <v>226</v>
      </c>
      <c r="F402" s="405"/>
      <c r="G402" s="405"/>
      <c r="H402" s="405"/>
      <c r="I402" s="405"/>
      <c r="J402" s="405"/>
      <c r="K402" s="405"/>
      <c r="L402" s="405"/>
      <c r="M402" s="405"/>
      <c r="N402" s="405"/>
      <c r="O402" s="405"/>
      <c r="P402" s="405"/>
      <c r="Q402" s="405"/>
      <c r="R402" s="405"/>
      <c r="S402" s="405"/>
      <c r="T402" s="405"/>
      <c r="U402" s="405"/>
      <c r="V402" s="402"/>
      <c r="W402" s="402"/>
      <c r="X402" s="402"/>
      <c r="Y402" s="402"/>
      <c r="Z402" s="186"/>
    </row>
    <row r="403" spans="1:26" ht="19.899999999999999" customHeight="1" x14ac:dyDescent="0.15">
      <c r="A403" s="118"/>
      <c r="B403" s="118"/>
      <c r="C403" s="146"/>
      <c r="D403" s="186"/>
      <c r="E403" s="412" t="s">
        <v>277</v>
      </c>
      <c r="F403" s="441"/>
      <c r="G403" s="413"/>
      <c r="H403" s="407" t="s">
        <v>229</v>
      </c>
      <c r="I403" s="408"/>
      <c r="J403" s="408"/>
      <c r="K403" s="408"/>
      <c r="L403" s="408"/>
      <c r="M403" s="408"/>
      <c r="N403" s="408"/>
      <c r="O403" s="409"/>
      <c r="P403" s="442" t="s">
        <v>260</v>
      </c>
      <c r="Q403" s="441"/>
      <c r="R403" s="441"/>
      <c r="S403" s="443"/>
      <c r="T403" s="462" t="s">
        <v>283</v>
      </c>
      <c r="U403" s="463"/>
      <c r="V403" s="464" t="s">
        <v>284</v>
      </c>
      <c r="W403" s="464"/>
      <c r="X403" s="464"/>
      <c r="Y403" s="465"/>
      <c r="Z403" s="186"/>
    </row>
    <row r="404" spans="1:26" ht="19.899999999999999" customHeight="1" x14ac:dyDescent="0.15">
      <c r="B404" s="186"/>
      <c r="C404" s="154"/>
      <c r="D404" s="186"/>
      <c r="E404" s="466">
        <v>4</v>
      </c>
      <c r="F404" s="467" t="s">
        <v>343</v>
      </c>
      <c r="G404" s="468"/>
      <c r="H404" s="448" t="s">
        <v>244</v>
      </c>
      <c r="I404" s="278"/>
      <c r="J404" s="278"/>
      <c r="K404" s="278"/>
      <c r="L404" s="278"/>
      <c r="M404" s="278"/>
      <c r="N404" s="278"/>
      <c r="O404" s="449"/>
      <c r="P404" s="428" t="s">
        <v>265</v>
      </c>
      <c r="Q404" s="429"/>
      <c r="R404" s="429"/>
      <c r="S404" s="430"/>
      <c r="T404" s="18"/>
      <c r="U404" s="19"/>
      <c r="V404" s="4"/>
      <c r="W404" s="5"/>
      <c r="X404" s="5"/>
      <c r="Y404" s="6"/>
      <c r="Z404" s="186"/>
    </row>
    <row r="405" spans="1:26" ht="19.899999999999999" customHeight="1" x14ac:dyDescent="0.15">
      <c r="B405" s="186"/>
      <c r="C405" s="154"/>
      <c r="D405" s="186"/>
      <c r="E405" s="469"/>
      <c r="F405" s="388"/>
      <c r="G405" s="389"/>
      <c r="H405" s="422" t="s">
        <v>245</v>
      </c>
      <c r="I405" s="281"/>
      <c r="J405" s="281"/>
      <c r="K405" s="281"/>
      <c r="L405" s="281"/>
      <c r="M405" s="281"/>
      <c r="N405" s="281"/>
      <c r="O405" s="423"/>
      <c r="P405" s="428" t="s">
        <v>266</v>
      </c>
      <c r="Q405" s="429"/>
      <c r="R405" s="429"/>
      <c r="S405" s="430"/>
      <c r="T405" s="13"/>
      <c r="U405" s="14"/>
      <c r="V405" s="10"/>
      <c r="W405" s="11"/>
      <c r="X405" s="11"/>
      <c r="Y405" s="12"/>
      <c r="Z405" s="186"/>
    </row>
    <row r="406" spans="1:26" ht="19.899999999999999" customHeight="1" x14ac:dyDescent="0.15">
      <c r="B406" s="186"/>
      <c r="C406" s="154"/>
      <c r="D406" s="186"/>
      <c r="E406" s="469"/>
      <c r="F406" s="388"/>
      <c r="G406" s="389"/>
      <c r="H406" s="422" t="s">
        <v>246</v>
      </c>
      <c r="I406" s="281"/>
      <c r="J406" s="281"/>
      <c r="K406" s="281"/>
      <c r="L406" s="281"/>
      <c r="M406" s="281"/>
      <c r="N406" s="281"/>
      <c r="O406" s="423"/>
      <c r="P406" s="428" t="s">
        <v>261</v>
      </c>
      <c r="Q406" s="429"/>
      <c r="R406" s="429"/>
      <c r="S406" s="430"/>
      <c r="T406" s="13"/>
      <c r="U406" s="14"/>
      <c r="V406" s="10"/>
      <c r="W406" s="11"/>
      <c r="X406" s="11"/>
      <c r="Y406" s="12"/>
      <c r="Z406" s="186"/>
    </row>
    <row r="407" spans="1:26" ht="19.899999999999999" customHeight="1" x14ac:dyDescent="0.15">
      <c r="B407" s="186"/>
      <c r="C407" s="154"/>
      <c r="D407" s="186"/>
      <c r="E407" s="470"/>
      <c r="F407" s="391"/>
      <c r="G407" s="392"/>
      <c r="H407" s="422" t="s">
        <v>247</v>
      </c>
      <c r="I407" s="281"/>
      <c r="J407" s="281"/>
      <c r="K407" s="281"/>
      <c r="L407" s="281"/>
      <c r="M407" s="281"/>
      <c r="N407" s="281"/>
      <c r="O407" s="423"/>
      <c r="P407" s="428" t="s">
        <v>267</v>
      </c>
      <c r="Q407" s="429"/>
      <c r="R407" s="429"/>
      <c r="S407" s="430"/>
      <c r="T407" s="13"/>
      <c r="U407" s="14"/>
      <c r="V407" s="10"/>
      <c r="W407" s="11"/>
      <c r="X407" s="11"/>
      <c r="Y407" s="12"/>
      <c r="Z407" s="186"/>
    </row>
    <row r="408" spans="1:26" ht="19.899999999999999" customHeight="1" x14ac:dyDescent="0.15">
      <c r="B408" s="186"/>
      <c r="C408" s="154"/>
      <c r="D408" s="186"/>
      <c r="E408" s="471">
        <v>7</v>
      </c>
      <c r="F408" s="395" t="s">
        <v>344</v>
      </c>
      <c r="G408" s="396"/>
      <c r="H408" s="436" t="s">
        <v>250</v>
      </c>
      <c r="I408" s="437"/>
      <c r="J408" s="437"/>
      <c r="K408" s="437"/>
      <c r="L408" s="437"/>
      <c r="M408" s="437"/>
      <c r="N408" s="437"/>
      <c r="O408" s="438"/>
      <c r="P408" s="459" t="s">
        <v>265</v>
      </c>
      <c r="Q408" s="460"/>
      <c r="R408" s="460"/>
      <c r="S408" s="461"/>
      <c r="T408" s="109"/>
      <c r="U408" s="110"/>
      <c r="V408" s="22"/>
      <c r="W408" s="23"/>
      <c r="X408" s="23"/>
      <c r="Y408" s="24"/>
      <c r="Z408" s="186"/>
    </row>
    <row r="409" spans="1:26" ht="30" customHeight="1" x14ac:dyDescent="0.15">
      <c r="A409" s="118"/>
      <c r="B409" s="118"/>
      <c r="C409" s="133"/>
      <c r="E409" s="440" t="s">
        <v>281</v>
      </c>
      <c r="F409" s="405"/>
      <c r="G409" s="405"/>
      <c r="H409" s="405"/>
      <c r="I409" s="405"/>
      <c r="J409" s="405"/>
      <c r="K409" s="405"/>
      <c r="L409" s="405"/>
      <c r="M409" s="405"/>
      <c r="N409" s="405"/>
      <c r="O409" s="405"/>
      <c r="P409" s="405"/>
      <c r="Q409" s="405"/>
      <c r="R409" s="405"/>
      <c r="S409" s="405"/>
      <c r="T409" s="405"/>
      <c r="U409" s="405"/>
      <c r="V409" s="472"/>
      <c r="W409" s="402"/>
      <c r="X409" s="402"/>
      <c r="Y409" s="402"/>
      <c r="Z409" s="186"/>
    </row>
    <row r="410" spans="1:26" ht="19.899999999999999" customHeight="1" x14ac:dyDescent="0.15">
      <c r="A410" s="118"/>
      <c r="B410" s="118"/>
      <c r="C410" s="146"/>
      <c r="E410" s="412" t="s">
        <v>282</v>
      </c>
      <c r="F410" s="441"/>
      <c r="G410" s="441"/>
      <c r="H410" s="441"/>
      <c r="I410" s="441"/>
      <c r="J410" s="441"/>
      <c r="K410" s="441"/>
      <c r="L410" s="441"/>
      <c r="M410" s="441"/>
      <c r="N410" s="441"/>
      <c r="O410" s="441"/>
      <c r="P410" s="441"/>
      <c r="Q410" s="441"/>
      <c r="R410" s="441"/>
      <c r="S410" s="443"/>
      <c r="T410" s="462" t="s">
        <v>283</v>
      </c>
      <c r="U410" s="463"/>
      <c r="V410" s="464" t="s">
        <v>284</v>
      </c>
      <c r="W410" s="464"/>
      <c r="X410" s="464"/>
      <c r="Y410" s="465"/>
      <c r="Z410" s="186"/>
    </row>
    <row r="411" spans="1:26" ht="19.899999999999999" customHeight="1" x14ac:dyDescent="0.15">
      <c r="A411" s="113"/>
      <c r="B411" s="186"/>
      <c r="C411" s="154"/>
      <c r="D411" s="186"/>
      <c r="E411" s="15"/>
      <c r="F411" s="16"/>
      <c r="G411" s="16"/>
      <c r="H411" s="16"/>
      <c r="I411" s="16"/>
      <c r="J411" s="16"/>
      <c r="K411" s="16"/>
      <c r="L411" s="16"/>
      <c r="M411" s="16"/>
      <c r="N411" s="16"/>
      <c r="O411" s="16"/>
      <c r="P411" s="16"/>
      <c r="Q411" s="16"/>
      <c r="R411" s="16"/>
      <c r="S411" s="17"/>
      <c r="T411" s="18"/>
      <c r="U411" s="19"/>
      <c r="V411" s="4"/>
      <c r="W411" s="5"/>
      <c r="X411" s="5"/>
      <c r="Y411" s="6"/>
      <c r="Z411" s="186"/>
    </row>
    <row r="412" spans="1:26" ht="19.899999999999999" customHeight="1" x14ac:dyDescent="0.15">
      <c r="A412" s="113"/>
      <c r="B412" s="186"/>
      <c r="C412" s="154"/>
      <c r="D412" s="186"/>
      <c r="E412" s="20"/>
      <c r="F412" s="8"/>
      <c r="G412" s="8"/>
      <c r="H412" s="8"/>
      <c r="I412" s="8"/>
      <c r="J412" s="8"/>
      <c r="K412" s="8"/>
      <c r="L412" s="8"/>
      <c r="M412" s="8"/>
      <c r="N412" s="8"/>
      <c r="O412" s="8"/>
      <c r="P412" s="8"/>
      <c r="Q412" s="8"/>
      <c r="R412" s="8"/>
      <c r="S412" s="9"/>
      <c r="T412" s="13"/>
      <c r="U412" s="14"/>
      <c r="V412" s="10"/>
      <c r="W412" s="11"/>
      <c r="X412" s="11"/>
      <c r="Y412" s="12"/>
      <c r="Z412" s="186"/>
    </row>
    <row r="413" spans="1:26" ht="19.899999999999999" customHeight="1" x14ac:dyDescent="0.15">
      <c r="A413" s="113"/>
      <c r="B413" s="186"/>
      <c r="C413" s="154"/>
      <c r="D413" s="186"/>
      <c r="E413" s="20"/>
      <c r="F413" s="8"/>
      <c r="G413" s="8"/>
      <c r="H413" s="8"/>
      <c r="I413" s="8"/>
      <c r="J413" s="8"/>
      <c r="K413" s="8"/>
      <c r="L413" s="8"/>
      <c r="M413" s="8"/>
      <c r="N413" s="8"/>
      <c r="O413" s="8"/>
      <c r="P413" s="8"/>
      <c r="Q413" s="8"/>
      <c r="R413" s="8"/>
      <c r="S413" s="9"/>
      <c r="T413" s="13"/>
      <c r="U413" s="14"/>
      <c r="V413" s="10"/>
      <c r="W413" s="11"/>
      <c r="X413" s="11"/>
      <c r="Y413" s="12"/>
      <c r="Z413" s="186"/>
    </row>
    <row r="414" spans="1:26" ht="19.899999999999999" customHeight="1" x14ac:dyDescent="0.15">
      <c r="A414" s="113"/>
      <c r="B414" s="186"/>
      <c r="C414" s="154"/>
      <c r="D414" s="186"/>
      <c r="E414" s="20"/>
      <c r="F414" s="8"/>
      <c r="G414" s="8"/>
      <c r="H414" s="8"/>
      <c r="I414" s="8"/>
      <c r="J414" s="8"/>
      <c r="K414" s="8"/>
      <c r="L414" s="8"/>
      <c r="M414" s="8"/>
      <c r="N414" s="8"/>
      <c r="O414" s="8"/>
      <c r="P414" s="8"/>
      <c r="Q414" s="8"/>
      <c r="R414" s="8"/>
      <c r="S414" s="9"/>
      <c r="T414" s="13"/>
      <c r="U414" s="14"/>
      <c r="V414" s="10"/>
      <c r="W414" s="11"/>
      <c r="X414" s="11"/>
      <c r="Y414" s="12"/>
      <c r="Z414" s="186"/>
    </row>
    <row r="415" spans="1:26" ht="19.899999999999999" customHeight="1" x14ac:dyDescent="0.15">
      <c r="A415" s="113"/>
      <c r="B415" s="186"/>
      <c r="C415" s="154"/>
      <c r="D415" s="186"/>
      <c r="E415" s="25"/>
      <c r="F415" s="26"/>
      <c r="G415" s="26"/>
      <c r="H415" s="26"/>
      <c r="I415" s="26"/>
      <c r="J415" s="26"/>
      <c r="K415" s="26"/>
      <c r="L415" s="26"/>
      <c r="M415" s="26"/>
      <c r="N415" s="26"/>
      <c r="O415" s="26"/>
      <c r="P415" s="26"/>
      <c r="Q415" s="26"/>
      <c r="R415" s="26"/>
      <c r="S415" s="27"/>
      <c r="T415" s="109"/>
      <c r="U415" s="110"/>
      <c r="V415" s="22"/>
      <c r="W415" s="23"/>
      <c r="X415" s="23"/>
      <c r="Y415" s="24"/>
      <c r="Z415" s="186"/>
    </row>
    <row r="416" spans="1:26" ht="19.899999999999999" customHeight="1" x14ac:dyDescent="0.15">
      <c r="B416" s="186"/>
      <c r="Z416" s="186"/>
    </row>
    <row r="417" spans="3:26" ht="19.899999999999999" customHeight="1" x14ac:dyDescent="0.15">
      <c r="C417" s="191"/>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397"/>
    </row>
    <row r="418" spans="3:26" ht="19.899999999999999" customHeight="1" x14ac:dyDescent="0.15"/>
  </sheetData>
  <sheetProtection algorithmName="SHA-512" hashValue="7oFQl/RQf+xunFGapmyZcTWaBzdwpeA1oWGu5T/ETTT6CeZ5OjEOaO1ETBvUk+yDViMOg/JW4XXb/gqjeK9H8w==" saltValue="zMM7PEl76iPFZFzkHXQXDA==" spinCount="100000" sheet="1" objects="1" scenarios="1"/>
  <dataConsolidate/>
  <mergeCells count="711">
    <mergeCell ref="I311:M311"/>
    <mergeCell ref="E312:E317"/>
    <mergeCell ref="E310:E311"/>
    <mergeCell ref="F310:G311"/>
    <mergeCell ref="I329:M329"/>
    <mergeCell ref="I330:M330"/>
    <mergeCell ref="I331:M331"/>
    <mergeCell ref="I332:M332"/>
    <mergeCell ref="I323:M323"/>
    <mergeCell ref="I324:M324"/>
    <mergeCell ref="I325:M325"/>
    <mergeCell ref="I326:M326"/>
    <mergeCell ref="I327:M327"/>
    <mergeCell ref="I328:M328"/>
    <mergeCell ref="I312:M312"/>
    <mergeCell ref="I313:M313"/>
    <mergeCell ref="I314:M314"/>
    <mergeCell ref="I315:M315"/>
    <mergeCell ref="F312:G317"/>
    <mergeCell ref="E335:E336"/>
    <mergeCell ref="E331:E334"/>
    <mergeCell ref="E328:E330"/>
    <mergeCell ref="E326:E327"/>
    <mergeCell ref="E318:E325"/>
    <mergeCell ref="F344:G344"/>
    <mergeCell ref="F343:G343"/>
    <mergeCell ref="F342:G342"/>
    <mergeCell ref="F339:G341"/>
    <mergeCell ref="F337:G338"/>
    <mergeCell ref="F335:G336"/>
    <mergeCell ref="F331:G334"/>
    <mergeCell ref="E339:E341"/>
    <mergeCell ref="E337:E338"/>
    <mergeCell ref="F328:G330"/>
    <mergeCell ref="F326:G327"/>
    <mergeCell ref="F318:G325"/>
    <mergeCell ref="E258:E259"/>
    <mergeCell ref="E260:E263"/>
    <mergeCell ref="E264:E266"/>
    <mergeCell ref="E267:E269"/>
    <mergeCell ref="E270:E272"/>
    <mergeCell ref="E273:E277"/>
    <mergeCell ref="F260:G263"/>
    <mergeCell ref="F258:G259"/>
    <mergeCell ref="E303:E309"/>
    <mergeCell ref="E297:E300"/>
    <mergeCell ref="E278:E290"/>
    <mergeCell ref="E291:E294"/>
    <mergeCell ref="I263:M263"/>
    <mergeCell ref="I264:M264"/>
    <mergeCell ref="I265:M265"/>
    <mergeCell ref="F255:G257"/>
    <mergeCell ref="F273:G277"/>
    <mergeCell ref="F270:G272"/>
    <mergeCell ref="F267:G269"/>
    <mergeCell ref="F264:G266"/>
    <mergeCell ref="I275:M275"/>
    <mergeCell ref="I276:M276"/>
    <mergeCell ref="I277:M277"/>
    <mergeCell ref="I266:M266"/>
    <mergeCell ref="I267:M267"/>
    <mergeCell ref="I268:M268"/>
    <mergeCell ref="I269:M269"/>
    <mergeCell ref="I270:M270"/>
    <mergeCell ref="I271:M271"/>
    <mergeCell ref="I272:M272"/>
    <mergeCell ref="I273:M273"/>
    <mergeCell ref="I274:M274"/>
    <mergeCell ref="I257:M257"/>
    <mergeCell ref="I258:M258"/>
    <mergeCell ref="I259:M259"/>
    <mergeCell ref="I260:M260"/>
    <mergeCell ref="I261:M261"/>
    <mergeCell ref="I262:M262"/>
    <mergeCell ref="E413:S413"/>
    <mergeCell ref="T413:U413"/>
    <mergeCell ref="E414:S414"/>
    <mergeCell ref="T414:U414"/>
    <mergeCell ref="E415:S415"/>
    <mergeCell ref="T415:U415"/>
    <mergeCell ref="P403:S403"/>
    <mergeCell ref="T403:U403"/>
    <mergeCell ref="P404:S404"/>
    <mergeCell ref="P407:S407"/>
    <mergeCell ref="T408:U408"/>
    <mergeCell ref="P408:S408"/>
    <mergeCell ref="P406:S406"/>
    <mergeCell ref="H403:O403"/>
    <mergeCell ref="H404:O404"/>
    <mergeCell ref="H405:O405"/>
    <mergeCell ref="H406:O406"/>
    <mergeCell ref="H407:O407"/>
    <mergeCell ref="T404:U404"/>
    <mergeCell ref="T405:U405"/>
    <mergeCell ref="E412:S412"/>
    <mergeCell ref="T412:U412"/>
    <mergeCell ref="P291:Y291"/>
    <mergeCell ref="P292:Y292"/>
    <mergeCell ref="P293:Y293"/>
    <mergeCell ref="P294:Y294"/>
    <mergeCell ref="P296:Y296"/>
    <mergeCell ref="P350:Y350"/>
    <mergeCell ref="P351:Y351"/>
    <mergeCell ref="P352:Y352"/>
    <mergeCell ref="P308:Y308"/>
    <mergeCell ref="P309:Y309"/>
    <mergeCell ref="P310:Y310"/>
    <mergeCell ref="P311:Y311"/>
    <mergeCell ref="P312:Y312"/>
    <mergeCell ref="P313:Y313"/>
    <mergeCell ref="P314:Y314"/>
    <mergeCell ref="P315:Y315"/>
    <mergeCell ref="P316:Y316"/>
    <mergeCell ref="P321:Y321"/>
    <mergeCell ref="P322:Y322"/>
    <mergeCell ref="P323:Y323"/>
    <mergeCell ref="P324:Y324"/>
    <mergeCell ref="P325:Y325"/>
    <mergeCell ref="P297:Y297"/>
    <mergeCell ref="P298:Y298"/>
    <mergeCell ref="V408:Y408"/>
    <mergeCell ref="V404:Y404"/>
    <mergeCell ref="H408:O408"/>
    <mergeCell ref="E403:G403"/>
    <mergeCell ref="F404:G407"/>
    <mergeCell ref="F408:G408"/>
    <mergeCell ref="E404:E407"/>
    <mergeCell ref="T407:U407"/>
    <mergeCell ref="V395:Y395"/>
    <mergeCell ref="V396:Y396"/>
    <mergeCell ref="V397:Y397"/>
    <mergeCell ref="V398:Y398"/>
    <mergeCell ref="T395:U395"/>
    <mergeCell ref="T396:U396"/>
    <mergeCell ref="T397:U397"/>
    <mergeCell ref="T398:U398"/>
    <mergeCell ref="V407:Y407"/>
    <mergeCell ref="N312:O312"/>
    <mergeCell ref="N313:O313"/>
    <mergeCell ref="N314:O314"/>
    <mergeCell ref="N315:O315"/>
    <mergeCell ref="N316:O316"/>
    <mergeCell ref="P317:Y317"/>
    <mergeCell ref="P318:Y318"/>
    <mergeCell ref="P319:Y319"/>
    <mergeCell ref="P320:Y320"/>
    <mergeCell ref="P287:Y287"/>
    <mergeCell ref="P288:Y288"/>
    <mergeCell ref="P289:Y289"/>
    <mergeCell ref="P265:Y265"/>
    <mergeCell ref="P266:Y266"/>
    <mergeCell ref="P267:Y267"/>
    <mergeCell ref="P268:Y268"/>
    <mergeCell ref="P269:Y269"/>
    <mergeCell ref="P270:Y270"/>
    <mergeCell ref="P271:Y271"/>
    <mergeCell ref="P272:Y272"/>
    <mergeCell ref="P273:Y273"/>
    <mergeCell ref="P282:Y282"/>
    <mergeCell ref="P283:Y283"/>
    <mergeCell ref="P284:Y284"/>
    <mergeCell ref="P285:Y285"/>
    <mergeCell ref="P286:Y286"/>
    <mergeCell ref="P281:Y281"/>
    <mergeCell ref="P290:Y290"/>
    <mergeCell ref="P274:Y274"/>
    <mergeCell ref="N326:O326"/>
    <mergeCell ref="N327:O327"/>
    <mergeCell ref="N328:O328"/>
    <mergeCell ref="N329:O329"/>
    <mergeCell ref="N301:O301"/>
    <mergeCell ref="N302:O302"/>
    <mergeCell ref="N303:O303"/>
    <mergeCell ref="N304:O304"/>
    <mergeCell ref="N305:O305"/>
    <mergeCell ref="N306:O306"/>
    <mergeCell ref="N307:O307"/>
    <mergeCell ref="N317:O317"/>
    <mergeCell ref="N318:O318"/>
    <mergeCell ref="N319:O319"/>
    <mergeCell ref="N320:O320"/>
    <mergeCell ref="N321:O321"/>
    <mergeCell ref="N322:O322"/>
    <mergeCell ref="N323:O323"/>
    <mergeCell ref="N324:O324"/>
    <mergeCell ref="N325:O325"/>
    <mergeCell ref="N308:O308"/>
    <mergeCell ref="N309:O309"/>
    <mergeCell ref="N310:O310"/>
    <mergeCell ref="N311:O311"/>
    <mergeCell ref="P301:Y301"/>
    <mergeCell ref="P302:Y302"/>
    <mergeCell ref="P303:Y303"/>
    <mergeCell ref="P304:Y304"/>
    <mergeCell ref="P305:Y305"/>
    <mergeCell ref="P306:Y306"/>
    <mergeCell ref="P307:Y307"/>
    <mergeCell ref="N294:O294"/>
    <mergeCell ref="N297:O297"/>
    <mergeCell ref="N298:O298"/>
    <mergeCell ref="N299:O299"/>
    <mergeCell ref="N300:O300"/>
    <mergeCell ref="N296:O296"/>
    <mergeCell ref="N290:O290"/>
    <mergeCell ref="N291:O291"/>
    <mergeCell ref="N292:O292"/>
    <mergeCell ref="N293:O293"/>
    <mergeCell ref="P299:Y299"/>
    <mergeCell ref="P300:Y300"/>
    <mergeCell ref="N247:O247"/>
    <mergeCell ref="N248:O248"/>
    <mergeCell ref="N249:O249"/>
    <mergeCell ref="N250:O250"/>
    <mergeCell ref="N251:O251"/>
    <mergeCell ref="N252:O252"/>
    <mergeCell ref="N253:O253"/>
    <mergeCell ref="N271:O271"/>
    <mergeCell ref="N272:O272"/>
    <mergeCell ref="N264:O264"/>
    <mergeCell ref="N265:O265"/>
    <mergeCell ref="N266:O266"/>
    <mergeCell ref="N267:O267"/>
    <mergeCell ref="N268:O268"/>
    <mergeCell ref="N280:O280"/>
    <mergeCell ref="N281:O281"/>
    <mergeCell ref="N282:O282"/>
    <mergeCell ref="N286:O286"/>
    <mergeCell ref="N287:O287"/>
    <mergeCell ref="N269:O269"/>
    <mergeCell ref="N277:O277"/>
    <mergeCell ref="N278:O278"/>
    <mergeCell ref="N279:O279"/>
    <mergeCell ref="N288:O288"/>
    <mergeCell ref="N289:O289"/>
    <mergeCell ref="N283:O283"/>
    <mergeCell ref="N284:O284"/>
    <mergeCell ref="N285:O285"/>
    <mergeCell ref="N258:O258"/>
    <mergeCell ref="N259:O259"/>
    <mergeCell ref="N260:O260"/>
    <mergeCell ref="N261:O261"/>
    <mergeCell ref="N262:O262"/>
    <mergeCell ref="N273:O273"/>
    <mergeCell ref="N274:O274"/>
    <mergeCell ref="N275:O275"/>
    <mergeCell ref="N276:O276"/>
    <mergeCell ref="N263:O263"/>
    <mergeCell ref="N270:O270"/>
    <mergeCell ref="I256:M256"/>
    <mergeCell ref="E245:E250"/>
    <mergeCell ref="E251:E254"/>
    <mergeCell ref="E255:E257"/>
    <mergeCell ref="F251:G254"/>
    <mergeCell ref="F245:G250"/>
    <mergeCell ref="N257:O257"/>
    <mergeCell ref="N245:O245"/>
    <mergeCell ref="N256:O256"/>
    <mergeCell ref="E236:H236"/>
    <mergeCell ref="E237:H237"/>
    <mergeCell ref="E238:H238"/>
    <mergeCell ref="I236:M236"/>
    <mergeCell ref="I237:M237"/>
    <mergeCell ref="I238:M238"/>
    <mergeCell ref="N244:O244"/>
    <mergeCell ref="N246:O246"/>
    <mergeCell ref="I251:M251"/>
    <mergeCell ref="E239:H239"/>
    <mergeCell ref="I239:M239"/>
    <mergeCell ref="E244:M244"/>
    <mergeCell ref="E242:Y242"/>
    <mergeCell ref="P244:Y244"/>
    <mergeCell ref="P245:Y245"/>
    <mergeCell ref="P246:Y246"/>
    <mergeCell ref="P247:Y247"/>
    <mergeCell ref="P248:Y248"/>
    <mergeCell ref="E218:H218"/>
    <mergeCell ref="I218:M218"/>
    <mergeCell ref="E219:H219"/>
    <mergeCell ref="I219:M219"/>
    <mergeCell ref="E220:H220"/>
    <mergeCell ref="I220:M220"/>
    <mergeCell ref="E229:Y229"/>
    <mergeCell ref="V233:Y233"/>
    <mergeCell ref="C225:I225"/>
    <mergeCell ref="E230:O230"/>
    <mergeCell ref="V230:Y232"/>
    <mergeCell ref="E231:I231"/>
    <mergeCell ref="E232:I232"/>
    <mergeCell ref="E233:J233"/>
    <mergeCell ref="K231:N231"/>
    <mergeCell ref="K232:N232"/>
    <mergeCell ref="K233:O233"/>
    <mergeCell ref="P232:R232"/>
    <mergeCell ref="P233:S233"/>
    <mergeCell ref="E211:H211"/>
    <mergeCell ref="I211:M211"/>
    <mergeCell ref="E212:H212"/>
    <mergeCell ref="I212:M212"/>
    <mergeCell ref="E213:H213"/>
    <mergeCell ref="I213:M213"/>
    <mergeCell ref="E214:H214"/>
    <mergeCell ref="I214:M214"/>
    <mergeCell ref="E217:H217"/>
    <mergeCell ref="I217:M217"/>
    <mergeCell ref="E209:H209"/>
    <mergeCell ref="I209:M209"/>
    <mergeCell ref="E210:H210"/>
    <mergeCell ref="E200:H200"/>
    <mergeCell ref="I200:M200"/>
    <mergeCell ref="E201:H201"/>
    <mergeCell ref="I201:M201"/>
    <mergeCell ref="E202:H202"/>
    <mergeCell ref="I202:M202"/>
    <mergeCell ref="E203:H203"/>
    <mergeCell ref="I203:M203"/>
    <mergeCell ref="E204:H204"/>
    <mergeCell ref="I204:M204"/>
    <mergeCell ref="I206:M206"/>
    <mergeCell ref="J207:Y207"/>
    <mergeCell ref="I210:M210"/>
    <mergeCell ref="W1:Z1"/>
    <mergeCell ref="C174:H174"/>
    <mergeCell ref="I176:M176"/>
    <mergeCell ref="I178:M178"/>
    <mergeCell ref="I73:Y73"/>
    <mergeCell ref="J74:Y74"/>
    <mergeCell ref="I75:Y75"/>
    <mergeCell ref="E181:Y181"/>
    <mergeCell ref="E182:J182"/>
    <mergeCell ref="K182:M182"/>
    <mergeCell ref="N182:V182"/>
    <mergeCell ref="W182:Y182"/>
    <mergeCell ref="I32:Y32"/>
    <mergeCell ref="I34:M34"/>
    <mergeCell ref="I36:M36"/>
    <mergeCell ref="I38:Y38"/>
    <mergeCell ref="I40:M40"/>
    <mergeCell ref="C60:H60"/>
    <mergeCell ref="I63:M63"/>
    <mergeCell ref="I69:M69"/>
    <mergeCell ref="I71:Y71"/>
    <mergeCell ref="C13:H13"/>
    <mergeCell ref="E15:H15"/>
    <mergeCell ref="J15:Y15"/>
    <mergeCell ref="I20:M20"/>
    <mergeCell ref="I22:Y22"/>
    <mergeCell ref="I24:Y24"/>
    <mergeCell ref="I26:Y26"/>
    <mergeCell ref="I28:Y28"/>
    <mergeCell ref="I30:Y30"/>
    <mergeCell ref="J76:Y76"/>
    <mergeCell ref="I77:Y77"/>
    <mergeCell ref="I79:Y79"/>
    <mergeCell ref="I81:Y81"/>
    <mergeCell ref="I83:M83"/>
    <mergeCell ref="I85:M85"/>
    <mergeCell ref="I87:Y87"/>
    <mergeCell ref="C109:H109"/>
    <mergeCell ref="D111:Y111"/>
    <mergeCell ref="I112:Y112"/>
    <mergeCell ref="I114:Y114"/>
    <mergeCell ref="I116:Y116"/>
    <mergeCell ref="N187:V187"/>
    <mergeCell ref="W187:X187"/>
    <mergeCell ref="I153:M153"/>
    <mergeCell ref="I155:Y155"/>
    <mergeCell ref="I157:Y157"/>
    <mergeCell ref="I159:M159"/>
    <mergeCell ref="I161:M161"/>
    <mergeCell ref="I163:Y163"/>
    <mergeCell ref="I165:M165"/>
    <mergeCell ref="I167:M167"/>
    <mergeCell ref="I169:Y169"/>
    <mergeCell ref="E184:J184"/>
    <mergeCell ref="K184:M184"/>
    <mergeCell ref="N184:V184"/>
    <mergeCell ref="W184:Y184"/>
    <mergeCell ref="E185:J185"/>
    <mergeCell ref="K185:M185"/>
    <mergeCell ref="J177:Y177"/>
    <mergeCell ref="I118:M118"/>
    <mergeCell ref="I120:Y120"/>
    <mergeCell ref="I122:M122"/>
    <mergeCell ref="I124:M124"/>
    <mergeCell ref="I126:Y126"/>
    <mergeCell ref="I189:M189"/>
    <mergeCell ref="I195:M195"/>
    <mergeCell ref="J190:Y190"/>
    <mergeCell ref="I193:M193"/>
    <mergeCell ref="I191:M191"/>
    <mergeCell ref="O195:R195"/>
    <mergeCell ref="J179:Y179"/>
    <mergeCell ref="N185:V185"/>
    <mergeCell ref="W185:X185"/>
    <mergeCell ref="E186:J186"/>
    <mergeCell ref="K186:M187"/>
    <mergeCell ref="N186:V186"/>
    <mergeCell ref="W186:X186"/>
    <mergeCell ref="E183:J183"/>
    <mergeCell ref="K183:M183"/>
    <mergeCell ref="N183:V183"/>
    <mergeCell ref="W183:Y183"/>
    <mergeCell ref="C150:H150"/>
    <mergeCell ref="E187:J187"/>
    <mergeCell ref="I197:M197"/>
    <mergeCell ref="T233:U233"/>
    <mergeCell ref="P231:R231"/>
    <mergeCell ref="P230:U230"/>
    <mergeCell ref="P251:Y251"/>
    <mergeCell ref="P252:Y252"/>
    <mergeCell ref="P253:Y253"/>
    <mergeCell ref="P254:Y254"/>
    <mergeCell ref="P255:Y255"/>
    <mergeCell ref="I245:M245"/>
    <mergeCell ref="I246:M246"/>
    <mergeCell ref="I247:M247"/>
    <mergeCell ref="I248:M248"/>
    <mergeCell ref="I249:M249"/>
    <mergeCell ref="I250:M250"/>
    <mergeCell ref="P249:Y249"/>
    <mergeCell ref="P250:Y250"/>
    <mergeCell ref="N254:O254"/>
    <mergeCell ref="N255:O255"/>
    <mergeCell ref="I252:M252"/>
    <mergeCell ref="I253:M253"/>
    <mergeCell ref="I254:M254"/>
    <mergeCell ref="I255:M255"/>
    <mergeCell ref="P256:Y256"/>
    <mergeCell ref="P257:Y257"/>
    <mergeCell ref="P258:Y258"/>
    <mergeCell ref="P280:Y280"/>
    <mergeCell ref="P275:Y275"/>
    <mergeCell ref="P276:Y276"/>
    <mergeCell ref="P277:Y277"/>
    <mergeCell ref="P278:Y278"/>
    <mergeCell ref="P279:Y279"/>
    <mergeCell ref="P259:Y259"/>
    <mergeCell ref="P260:Y260"/>
    <mergeCell ref="P261:Y261"/>
    <mergeCell ref="P262:Y262"/>
    <mergeCell ref="P263:Y263"/>
    <mergeCell ref="P264:Y264"/>
    <mergeCell ref="I284:M284"/>
    <mergeCell ref="I285:M285"/>
    <mergeCell ref="I286:M286"/>
    <mergeCell ref="F291:G294"/>
    <mergeCell ref="F278:G290"/>
    <mergeCell ref="I280:M280"/>
    <mergeCell ref="I281:M281"/>
    <mergeCell ref="I282:M282"/>
    <mergeCell ref="I283:M283"/>
    <mergeCell ref="I279:M279"/>
    <mergeCell ref="I278:M278"/>
    <mergeCell ref="I287:M287"/>
    <mergeCell ref="I288:M288"/>
    <mergeCell ref="I306:M306"/>
    <mergeCell ref="I307:M307"/>
    <mergeCell ref="I308:M308"/>
    <mergeCell ref="I309:M309"/>
    <mergeCell ref="I310:M310"/>
    <mergeCell ref="I289:M289"/>
    <mergeCell ref="I290:M290"/>
    <mergeCell ref="I291:M291"/>
    <mergeCell ref="I292:M292"/>
    <mergeCell ref="I293:M293"/>
    <mergeCell ref="I294:M294"/>
    <mergeCell ref="I297:M297"/>
    <mergeCell ref="E296:M296"/>
    <mergeCell ref="F303:G309"/>
    <mergeCell ref="F302:G302"/>
    <mergeCell ref="F301:G301"/>
    <mergeCell ref="F297:G300"/>
    <mergeCell ref="I347:M347"/>
    <mergeCell ref="I298:M298"/>
    <mergeCell ref="I299:M299"/>
    <mergeCell ref="I300:M300"/>
    <mergeCell ref="I301:M301"/>
    <mergeCell ref="I316:M316"/>
    <mergeCell ref="I317:M317"/>
    <mergeCell ref="I318:M318"/>
    <mergeCell ref="I319:M319"/>
    <mergeCell ref="I320:M320"/>
    <mergeCell ref="I321:M321"/>
    <mergeCell ref="I322:M322"/>
    <mergeCell ref="I337:M337"/>
    <mergeCell ref="I338:M338"/>
    <mergeCell ref="I339:M339"/>
    <mergeCell ref="I340:M340"/>
    <mergeCell ref="I341:M341"/>
    <mergeCell ref="I342:M342"/>
    <mergeCell ref="I343:M343"/>
    <mergeCell ref="I344:M344"/>
    <mergeCell ref="I302:M302"/>
    <mergeCell ref="I303:M303"/>
    <mergeCell ref="I304:M304"/>
    <mergeCell ref="I305:M305"/>
    <mergeCell ref="I345:M345"/>
    <mergeCell ref="P326:Y326"/>
    <mergeCell ref="P327:Y327"/>
    <mergeCell ref="P334:Y334"/>
    <mergeCell ref="P335:Y335"/>
    <mergeCell ref="P336:Y336"/>
    <mergeCell ref="P337:Y337"/>
    <mergeCell ref="P338:Y338"/>
    <mergeCell ref="P339:Y339"/>
    <mergeCell ref="P340:Y340"/>
    <mergeCell ref="P333:Y333"/>
    <mergeCell ref="N338:O338"/>
    <mergeCell ref="N339:O339"/>
    <mergeCell ref="N340:O340"/>
    <mergeCell ref="N341:O341"/>
    <mergeCell ref="N342:O342"/>
    <mergeCell ref="N343:O343"/>
    <mergeCell ref="N344:O344"/>
    <mergeCell ref="N345:O345"/>
    <mergeCell ref="I333:M333"/>
    <mergeCell ref="I334:M334"/>
    <mergeCell ref="I335:M335"/>
    <mergeCell ref="I336:M336"/>
    <mergeCell ref="P341:Y341"/>
    <mergeCell ref="N346:O346"/>
    <mergeCell ref="P328:Y328"/>
    <mergeCell ref="P329:Y329"/>
    <mergeCell ref="P330:Y330"/>
    <mergeCell ref="P331:Y331"/>
    <mergeCell ref="P332:Y332"/>
    <mergeCell ref="N334:O334"/>
    <mergeCell ref="N335:O335"/>
    <mergeCell ref="N336:O336"/>
    <mergeCell ref="N337:O337"/>
    <mergeCell ref="N330:O330"/>
    <mergeCell ref="N331:O331"/>
    <mergeCell ref="N333:O333"/>
    <mergeCell ref="N332:O332"/>
    <mergeCell ref="P346:Y346"/>
    <mergeCell ref="P342:Y342"/>
    <mergeCell ref="P343:Y343"/>
    <mergeCell ref="P344:Y344"/>
    <mergeCell ref="P345:Y345"/>
    <mergeCell ref="C358:H358"/>
    <mergeCell ref="N352:O352"/>
    <mergeCell ref="N353:O353"/>
    <mergeCell ref="N348:O348"/>
    <mergeCell ref="N349:O349"/>
    <mergeCell ref="N350:O350"/>
    <mergeCell ref="N351:O351"/>
    <mergeCell ref="P349:Y349"/>
    <mergeCell ref="P353:Y353"/>
    <mergeCell ref="I353:M353"/>
    <mergeCell ref="F349:G351"/>
    <mergeCell ref="F345:G348"/>
    <mergeCell ref="I348:M348"/>
    <mergeCell ref="I349:M349"/>
    <mergeCell ref="I350:M350"/>
    <mergeCell ref="I351:M351"/>
    <mergeCell ref="I352:M352"/>
    <mergeCell ref="N347:O347"/>
    <mergeCell ref="F353:G353"/>
    <mergeCell ref="F352:G352"/>
    <mergeCell ref="E349:E351"/>
    <mergeCell ref="E345:E348"/>
    <mergeCell ref="I346:M346"/>
    <mergeCell ref="P347:Y347"/>
    <mergeCell ref="P348:Y348"/>
    <mergeCell ref="V377:Y377"/>
    <mergeCell ref="V380:Y380"/>
    <mergeCell ref="V381:Y381"/>
    <mergeCell ref="V382:Y382"/>
    <mergeCell ref="V383:Y383"/>
    <mergeCell ref="T384:U384"/>
    <mergeCell ref="T385:U385"/>
    <mergeCell ref="P363:S363"/>
    <mergeCell ref="P364:S369"/>
    <mergeCell ref="P370:S370"/>
    <mergeCell ref="P377:S377"/>
    <mergeCell ref="P378:S378"/>
    <mergeCell ref="P379:S379"/>
    <mergeCell ref="V373:Y373"/>
    <mergeCell ref="V374:Y374"/>
    <mergeCell ref="V370:Y370"/>
    <mergeCell ref="V363:Y363"/>
    <mergeCell ref="T363:U363"/>
    <mergeCell ref="T394:U394"/>
    <mergeCell ref="P390:S390"/>
    <mergeCell ref="P391:S391"/>
    <mergeCell ref="P376:S376"/>
    <mergeCell ref="P380:S381"/>
    <mergeCell ref="P385:S386"/>
    <mergeCell ref="P388:S389"/>
    <mergeCell ref="P384:S384"/>
    <mergeCell ref="P387:S387"/>
    <mergeCell ref="T386:U386"/>
    <mergeCell ref="E363:G363"/>
    <mergeCell ref="F371:G374"/>
    <mergeCell ref="E371:E374"/>
    <mergeCell ref="E364:E369"/>
    <mergeCell ref="H376:O376"/>
    <mergeCell ref="T391:U391"/>
    <mergeCell ref="V394:Y394"/>
    <mergeCell ref="V389:Y389"/>
    <mergeCell ref="V390:Y390"/>
    <mergeCell ref="V391:Y391"/>
    <mergeCell ref="V378:Y378"/>
    <mergeCell ref="V379:Y379"/>
    <mergeCell ref="V384:Y384"/>
    <mergeCell ref="V385:Y385"/>
    <mergeCell ref="V386:Y386"/>
    <mergeCell ref="V387:Y387"/>
    <mergeCell ref="V388:Y388"/>
    <mergeCell ref="T393:U393"/>
    <mergeCell ref="T387:U387"/>
    <mergeCell ref="T388:U388"/>
    <mergeCell ref="T389:U389"/>
    <mergeCell ref="T390:U390"/>
    <mergeCell ref="T380:U380"/>
    <mergeCell ref="T381:U381"/>
    <mergeCell ref="H380:O380"/>
    <mergeCell ref="H381:O381"/>
    <mergeCell ref="H382:O382"/>
    <mergeCell ref="H383:O383"/>
    <mergeCell ref="P382:S382"/>
    <mergeCell ref="P383:S383"/>
    <mergeCell ref="F364:G369"/>
    <mergeCell ref="F370:G370"/>
    <mergeCell ref="T374:U374"/>
    <mergeCell ref="T382:U382"/>
    <mergeCell ref="T383:U383"/>
    <mergeCell ref="T377:U377"/>
    <mergeCell ref="T378:U378"/>
    <mergeCell ref="T379:U379"/>
    <mergeCell ref="T365:U365"/>
    <mergeCell ref="T366:U366"/>
    <mergeCell ref="T367:U367"/>
    <mergeCell ref="T368:U368"/>
    <mergeCell ref="T369:U369"/>
    <mergeCell ref="T370:U370"/>
    <mergeCell ref="T376:U376"/>
    <mergeCell ref="T364:U364"/>
    <mergeCell ref="H379:O379"/>
    <mergeCell ref="V414:Y414"/>
    <mergeCell ref="V415:Y415"/>
    <mergeCell ref="E361:Y361"/>
    <mergeCell ref="E393:S393"/>
    <mergeCell ref="E394:S394"/>
    <mergeCell ref="E395:S395"/>
    <mergeCell ref="E396:S396"/>
    <mergeCell ref="E397:S397"/>
    <mergeCell ref="E398:S398"/>
    <mergeCell ref="V364:Y364"/>
    <mergeCell ref="V365:Y365"/>
    <mergeCell ref="V366:Y366"/>
    <mergeCell ref="P405:S405"/>
    <mergeCell ref="V410:Y410"/>
    <mergeCell ref="V412:Y412"/>
    <mergeCell ref="V413:Y413"/>
    <mergeCell ref="H364:O364"/>
    <mergeCell ref="H365:O365"/>
    <mergeCell ref="H366:O366"/>
    <mergeCell ref="H367:O367"/>
    <mergeCell ref="H368:O368"/>
    <mergeCell ref="H369:O369"/>
    <mergeCell ref="H370:O370"/>
    <mergeCell ref="H371:O371"/>
    <mergeCell ref="V411:Y411"/>
    <mergeCell ref="V371:Y371"/>
    <mergeCell ref="V372:Y372"/>
    <mergeCell ref="V403:Y403"/>
    <mergeCell ref="V367:Y367"/>
    <mergeCell ref="V368:Y368"/>
    <mergeCell ref="V369:Y369"/>
    <mergeCell ref="V393:Y393"/>
    <mergeCell ref="V405:Y405"/>
    <mergeCell ref="V406:Y406"/>
    <mergeCell ref="V376:Y376"/>
    <mergeCell ref="E401:Y401"/>
    <mergeCell ref="T406:U406"/>
    <mergeCell ref="E410:S410"/>
    <mergeCell ref="T410:U410"/>
    <mergeCell ref="E411:S411"/>
    <mergeCell ref="T411:U411"/>
    <mergeCell ref="P371:S374"/>
    <mergeCell ref="T371:U371"/>
    <mergeCell ref="T372:U372"/>
    <mergeCell ref="T373:U373"/>
    <mergeCell ref="H372:O372"/>
    <mergeCell ref="H373:O373"/>
    <mergeCell ref="H374:O374"/>
    <mergeCell ref="H363:O363"/>
    <mergeCell ref="H384:O384"/>
    <mergeCell ref="E376:G376"/>
    <mergeCell ref="F388:G391"/>
    <mergeCell ref="F387:G387"/>
    <mergeCell ref="F385:G386"/>
    <mergeCell ref="F382:G384"/>
    <mergeCell ref="F380:G381"/>
    <mergeCell ref="F378:G379"/>
    <mergeCell ref="F377:G377"/>
    <mergeCell ref="E388:E391"/>
    <mergeCell ref="E385:E386"/>
    <mergeCell ref="E382:E384"/>
    <mergeCell ref="E380:E381"/>
    <mergeCell ref="E378:E379"/>
    <mergeCell ref="H385:O385"/>
    <mergeCell ref="H386:O386"/>
    <mergeCell ref="H387:O387"/>
    <mergeCell ref="H388:O388"/>
    <mergeCell ref="H389:O389"/>
    <mergeCell ref="H390:O390"/>
    <mergeCell ref="H391:O391"/>
    <mergeCell ref="H377:O377"/>
    <mergeCell ref="H378:O378"/>
  </mergeCells>
  <phoneticPr fontId="5"/>
  <conditionalFormatting sqref="I20:M20">
    <cfRule type="expression" dxfId="264" priority="265" stopIfTrue="1">
      <formula>$A20&lt;&gt;0</formula>
    </cfRule>
  </conditionalFormatting>
  <conditionalFormatting sqref="I22:Y22">
    <cfRule type="expression" dxfId="263" priority="264" stopIfTrue="1">
      <formula>$A22&lt;&gt;0</formula>
    </cfRule>
  </conditionalFormatting>
  <conditionalFormatting sqref="I24:Y24">
    <cfRule type="expression" dxfId="262" priority="263" stopIfTrue="1">
      <formula>$A24&lt;&gt;0</formula>
    </cfRule>
  </conditionalFormatting>
  <conditionalFormatting sqref="I26:Y26">
    <cfRule type="expression" dxfId="261" priority="262" stopIfTrue="1">
      <formula>$A26&lt;&gt;0</formula>
    </cfRule>
  </conditionalFormatting>
  <conditionalFormatting sqref="I28:Y28">
    <cfRule type="expression" dxfId="260" priority="261" stopIfTrue="1">
      <formula>$A28&lt;&gt;0</formula>
    </cfRule>
  </conditionalFormatting>
  <conditionalFormatting sqref="I30:Y30">
    <cfRule type="expression" dxfId="259" priority="260" stopIfTrue="1">
      <formula>$A30&lt;&gt;0</formula>
    </cfRule>
  </conditionalFormatting>
  <conditionalFormatting sqref="I32:Y32">
    <cfRule type="expression" dxfId="258" priority="259" stopIfTrue="1">
      <formula>$A32&lt;&gt;0</formula>
    </cfRule>
  </conditionalFormatting>
  <conditionalFormatting sqref="I34:M34">
    <cfRule type="expression" dxfId="257" priority="258" stopIfTrue="1">
      <formula>$A34&lt;&gt;0</formula>
    </cfRule>
  </conditionalFormatting>
  <conditionalFormatting sqref="I36:M36">
    <cfRule type="expression" dxfId="256" priority="257" stopIfTrue="1">
      <formula>$A36&lt;&gt;0</formula>
    </cfRule>
  </conditionalFormatting>
  <conditionalFormatting sqref="I38:Y38">
    <cfRule type="expression" dxfId="255" priority="256" stopIfTrue="1">
      <formula>$A38&lt;&gt;0</formula>
    </cfRule>
  </conditionalFormatting>
  <conditionalFormatting sqref="I40:M40">
    <cfRule type="expression" dxfId="254" priority="255" stopIfTrue="1">
      <formula>$A40&lt;&gt;0</formula>
    </cfRule>
  </conditionalFormatting>
  <conditionalFormatting sqref="I63:M63">
    <cfRule type="expression" dxfId="253" priority="254" stopIfTrue="1">
      <formula>$A63&lt;&gt;0</formula>
    </cfRule>
  </conditionalFormatting>
  <conditionalFormatting sqref="I69:M69">
    <cfRule type="expression" dxfId="252" priority="253" stopIfTrue="1">
      <formula>$A69&lt;&gt;0</formula>
    </cfRule>
  </conditionalFormatting>
  <conditionalFormatting sqref="I71:Y71">
    <cfRule type="expression" dxfId="251" priority="252" stopIfTrue="1">
      <formula>$A71&lt;&gt;0</formula>
    </cfRule>
  </conditionalFormatting>
  <conditionalFormatting sqref="I73:Y73">
    <cfRule type="expression" dxfId="250" priority="251" stopIfTrue="1">
      <formula>$A73&lt;&gt;0</formula>
    </cfRule>
  </conditionalFormatting>
  <conditionalFormatting sqref="I75:Y75">
    <cfRule type="expression" dxfId="249" priority="250" stopIfTrue="1">
      <formula>$A75&lt;&gt;0</formula>
    </cfRule>
  </conditionalFormatting>
  <conditionalFormatting sqref="I77:Y77">
    <cfRule type="expression" dxfId="248" priority="249" stopIfTrue="1">
      <formula>$A77&lt;&gt;0</formula>
    </cfRule>
  </conditionalFormatting>
  <conditionalFormatting sqref="I79:Y79">
    <cfRule type="expression" dxfId="247" priority="248" stopIfTrue="1">
      <formula>$A79&lt;&gt;0</formula>
    </cfRule>
  </conditionalFormatting>
  <conditionalFormatting sqref="I81:Y81">
    <cfRule type="expression" dxfId="246" priority="247" stopIfTrue="1">
      <formula>$A81&lt;&gt;0</formula>
    </cfRule>
  </conditionalFormatting>
  <conditionalFormatting sqref="I83:M83">
    <cfRule type="expression" dxfId="245" priority="246" stopIfTrue="1">
      <formula>$A83&lt;&gt;0</formula>
    </cfRule>
  </conditionalFormatting>
  <conditionalFormatting sqref="P83">
    <cfRule type="expression" dxfId="244" priority="245" stopIfTrue="1">
      <formula>$A84&lt;&gt;0</formula>
    </cfRule>
  </conditionalFormatting>
  <conditionalFormatting sqref="I85:M85">
    <cfRule type="expression" dxfId="243" priority="244" stopIfTrue="1">
      <formula>$A85&lt;&gt;0</formula>
    </cfRule>
  </conditionalFormatting>
  <conditionalFormatting sqref="I87:Y87">
    <cfRule type="expression" dxfId="242" priority="243" stopIfTrue="1">
      <formula>$A87&lt;&gt;0</formula>
    </cfRule>
  </conditionalFormatting>
  <conditionalFormatting sqref="I114:Y114">
    <cfRule type="expression" dxfId="241" priority="242" stopIfTrue="1">
      <formula>$A114&lt;&gt;0</formula>
    </cfRule>
  </conditionalFormatting>
  <conditionalFormatting sqref="I116:Y116">
    <cfRule type="expression" dxfId="240" priority="241" stopIfTrue="1">
      <formula>$A116&lt;&gt;0</formula>
    </cfRule>
  </conditionalFormatting>
  <conditionalFormatting sqref="I120:Y120">
    <cfRule type="expression" dxfId="239" priority="240" stopIfTrue="1">
      <formula>$A120&lt;&gt;0</formula>
    </cfRule>
  </conditionalFormatting>
  <conditionalFormatting sqref="I122:M122">
    <cfRule type="expression" dxfId="238" priority="239" stopIfTrue="1">
      <formula>$A122&lt;&gt;0</formula>
    </cfRule>
  </conditionalFormatting>
  <conditionalFormatting sqref="I124:M124">
    <cfRule type="expression" dxfId="237" priority="238" stopIfTrue="1">
      <formula>$A124&lt;&gt;0</formula>
    </cfRule>
  </conditionalFormatting>
  <conditionalFormatting sqref="I126:Y126">
    <cfRule type="expression" dxfId="236" priority="237" stopIfTrue="1">
      <formula>$A126&lt;&gt;0</formula>
    </cfRule>
  </conditionalFormatting>
  <conditionalFormatting sqref="I153:M153">
    <cfRule type="expression" dxfId="235" priority="236" stopIfTrue="1">
      <formula>$A153&lt;&gt;0</formula>
    </cfRule>
  </conditionalFormatting>
  <conditionalFormatting sqref="I155:Y155">
    <cfRule type="expression" dxfId="234" priority="235" stopIfTrue="1">
      <formula>$A155&lt;&gt;0</formula>
    </cfRule>
  </conditionalFormatting>
  <conditionalFormatting sqref="I157:Y157">
    <cfRule type="expression" dxfId="233" priority="234" stopIfTrue="1">
      <formula>$A157&lt;&gt;0</formula>
    </cfRule>
  </conditionalFormatting>
  <conditionalFormatting sqref="I159:M159">
    <cfRule type="expression" dxfId="232" priority="233" stopIfTrue="1">
      <formula>$A159&lt;&gt;0</formula>
    </cfRule>
  </conditionalFormatting>
  <conditionalFormatting sqref="I161:M161">
    <cfRule type="expression" dxfId="231" priority="232" stopIfTrue="1">
      <formula>$A161&lt;&gt;0</formula>
    </cfRule>
  </conditionalFormatting>
  <conditionalFormatting sqref="I163:Y163">
    <cfRule type="expression" dxfId="230" priority="231" stopIfTrue="1">
      <formula>$A163&lt;&gt;0</formula>
    </cfRule>
  </conditionalFormatting>
  <conditionalFormatting sqref="I165:M165">
    <cfRule type="expression" dxfId="229" priority="230" stopIfTrue="1">
      <formula>$A165&lt;&gt;0</formula>
    </cfRule>
  </conditionalFormatting>
  <conditionalFormatting sqref="I167:M167">
    <cfRule type="expression" dxfId="228" priority="229" stopIfTrue="1">
      <formula>$A167&lt;&gt;0</formula>
    </cfRule>
  </conditionalFormatting>
  <conditionalFormatting sqref="I169:Y169">
    <cfRule type="expression" dxfId="227" priority="228" stopIfTrue="1">
      <formula>$A169&lt;&gt;0</formula>
    </cfRule>
  </conditionalFormatting>
  <conditionalFormatting sqref="K183:M183">
    <cfRule type="expression" dxfId="226" priority="227" stopIfTrue="1">
      <formula>$A182&lt;&gt;0</formula>
    </cfRule>
  </conditionalFormatting>
  <conditionalFormatting sqref="K184:M184">
    <cfRule type="expression" dxfId="225" priority="226" stopIfTrue="1">
      <formula>$A182&lt;&gt;0</formula>
    </cfRule>
  </conditionalFormatting>
  <conditionalFormatting sqref="N184:V184">
    <cfRule type="expression" dxfId="224" priority="225" stopIfTrue="1">
      <formula>$A184&lt;&gt;0</formula>
    </cfRule>
  </conditionalFormatting>
  <conditionalFormatting sqref="K185:M185">
    <cfRule type="expression" dxfId="223" priority="224" stopIfTrue="1">
      <formula>$A182&lt;&gt;0</formula>
    </cfRule>
  </conditionalFormatting>
  <conditionalFormatting sqref="N185:V185">
    <cfRule type="expression" dxfId="222" priority="223" stopIfTrue="1">
      <formula>$A185&lt;&gt;0</formula>
    </cfRule>
  </conditionalFormatting>
  <conditionalFormatting sqref="K186:M187">
    <cfRule type="expression" dxfId="221" priority="222" stopIfTrue="1">
      <formula>$A182&lt;&gt;0</formula>
    </cfRule>
  </conditionalFormatting>
  <conditionalFormatting sqref="N186:V186">
    <cfRule type="expression" dxfId="220" priority="221" stopIfTrue="1">
      <formula>AND($A186&lt;&gt;0,TRIM($N186)="")</formula>
    </cfRule>
  </conditionalFormatting>
  <conditionalFormatting sqref="W186:X186">
    <cfRule type="expression" dxfId="219" priority="220" stopIfTrue="1">
      <formula>AND($A186&lt;&gt;0,TRIM($W186)="")</formula>
    </cfRule>
  </conditionalFormatting>
  <conditionalFormatting sqref="I189:M189">
    <cfRule type="expression" dxfId="218" priority="219" stopIfTrue="1">
      <formula>$A189&lt;&gt;0</formula>
    </cfRule>
  </conditionalFormatting>
  <conditionalFormatting sqref="I200:M200">
    <cfRule type="expression" dxfId="217" priority="218" stopIfTrue="1">
      <formula>$A200&lt;&gt;0</formula>
    </cfRule>
  </conditionalFormatting>
  <conditionalFormatting sqref="I201:M201">
    <cfRule type="expression" dxfId="216" priority="217" stopIfTrue="1">
      <formula>$A201&lt;&gt;0</formula>
    </cfRule>
  </conditionalFormatting>
  <conditionalFormatting sqref="I202:M202">
    <cfRule type="expression" dxfId="215" priority="216" stopIfTrue="1">
      <formula>$A202&lt;&gt;0</formula>
    </cfRule>
  </conditionalFormatting>
  <conditionalFormatting sqref="I204:M204">
    <cfRule type="expression" dxfId="214" priority="215" stopIfTrue="1">
      <formula>$A204&lt;&gt;0</formula>
    </cfRule>
  </conditionalFormatting>
  <conditionalFormatting sqref="N245:O245">
    <cfRule type="expression" dxfId="213" priority="214" stopIfTrue="1">
      <formula>希望&lt;&gt;0</formula>
    </cfRule>
  </conditionalFormatting>
  <conditionalFormatting sqref="P245:Y245">
    <cfRule type="expression" dxfId="212" priority="213" stopIfTrue="1">
      <formula>$A245&lt;&gt;0</formula>
    </cfRule>
  </conditionalFormatting>
  <conditionalFormatting sqref="N246:O246">
    <cfRule type="expression" dxfId="211" priority="212" stopIfTrue="1">
      <formula>希望&lt;&gt;0</formula>
    </cfRule>
  </conditionalFormatting>
  <conditionalFormatting sqref="P246:Y246">
    <cfRule type="expression" dxfId="210" priority="211" stopIfTrue="1">
      <formula>$A246&lt;&gt;0</formula>
    </cfRule>
  </conditionalFormatting>
  <conditionalFormatting sqref="N247:O247">
    <cfRule type="expression" dxfId="209" priority="210" stopIfTrue="1">
      <formula>希望&lt;&gt;0</formula>
    </cfRule>
  </conditionalFormatting>
  <conditionalFormatting sqref="P247:Y247">
    <cfRule type="expression" dxfId="208" priority="209" stopIfTrue="1">
      <formula>$A247&lt;&gt;0</formula>
    </cfRule>
  </conditionalFormatting>
  <conditionalFormatting sqref="N248:O248">
    <cfRule type="expression" dxfId="207" priority="208" stopIfTrue="1">
      <formula>希望&lt;&gt;0</formula>
    </cfRule>
  </conditionalFormatting>
  <conditionalFormatting sqref="P248:Y248">
    <cfRule type="expression" dxfId="206" priority="207" stopIfTrue="1">
      <formula>$A248&lt;&gt;0</formula>
    </cfRule>
  </conditionalFormatting>
  <conditionalFormatting sqref="N249:O249">
    <cfRule type="expression" dxfId="205" priority="206" stopIfTrue="1">
      <formula>希望&lt;&gt;0</formula>
    </cfRule>
  </conditionalFormatting>
  <conditionalFormatting sqref="P249:Y249">
    <cfRule type="expression" dxfId="204" priority="205" stopIfTrue="1">
      <formula>$A249&lt;&gt;0</formula>
    </cfRule>
  </conditionalFormatting>
  <conditionalFormatting sqref="N250:O250">
    <cfRule type="expression" dxfId="203" priority="204" stopIfTrue="1">
      <formula>希望&lt;&gt;0</formula>
    </cfRule>
  </conditionalFormatting>
  <conditionalFormatting sqref="P250:Y250">
    <cfRule type="expression" dxfId="202" priority="203" stopIfTrue="1">
      <formula>$A250&lt;&gt;0</formula>
    </cfRule>
  </conditionalFormatting>
  <conditionalFormatting sqref="N251:O251">
    <cfRule type="expression" dxfId="201" priority="202" stopIfTrue="1">
      <formula>希望&lt;&gt;0</formula>
    </cfRule>
  </conditionalFormatting>
  <conditionalFormatting sqref="P251:Y251">
    <cfRule type="expression" dxfId="200" priority="201" stopIfTrue="1">
      <formula>$A251&lt;&gt;0</formula>
    </cfRule>
  </conditionalFormatting>
  <conditionalFormatting sqref="N252:O252">
    <cfRule type="expression" dxfId="199" priority="200" stopIfTrue="1">
      <formula>希望&lt;&gt;0</formula>
    </cfRule>
  </conditionalFormatting>
  <conditionalFormatting sqref="P252:Y252">
    <cfRule type="expression" dxfId="198" priority="199" stopIfTrue="1">
      <formula>$A252&lt;&gt;0</formula>
    </cfRule>
  </conditionalFormatting>
  <conditionalFormatting sqref="N253:O253">
    <cfRule type="expression" dxfId="197" priority="198" stopIfTrue="1">
      <formula>希望&lt;&gt;0</formula>
    </cfRule>
  </conditionalFormatting>
  <conditionalFormatting sqref="P253:Y253">
    <cfRule type="expression" dxfId="196" priority="197" stopIfTrue="1">
      <formula>$A253&lt;&gt;0</formula>
    </cfRule>
  </conditionalFormatting>
  <conditionalFormatting sqref="N254:O254">
    <cfRule type="expression" dxfId="195" priority="196" stopIfTrue="1">
      <formula>希望&lt;&gt;0</formula>
    </cfRule>
  </conditionalFormatting>
  <conditionalFormatting sqref="P254:Y254">
    <cfRule type="expression" dxfId="194" priority="195" stopIfTrue="1">
      <formula>$A254&lt;&gt;0</formula>
    </cfRule>
  </conditionalFormatting>
  <conditionalFormatting sqref="N255:O255">
    <cfRule type="expression" dxfId="193" priority="194" stopIfTrue="1">
      <formula>希望&lt;&gt;0</formula>
    </cfRule>
  </conditionalFormatting>
  <conditionalFormatting sqref="P255:Y255">
    <cfRule type="expression" dxfId="192" priority="193" stopIfTrue="1">
      <formula>$A255&lt;&gt;0</formula>
    </cfRule>
  </conditionalFormatting>
  <conditionalFormatting sqref="N256:O256">
    <cfRule type="expression" dxfId="191" priority="192" stopIfTrue="1">
      <formula>希望&lt;&gt;0</formula>
    </cfRule>
  </conditionalFormatting>
  <conditionalFormatting sqref="P256:Y256">
    <cfRule type="expression" dxfId="190" priority="191" stopIfTrue="1">
      <formula>$A256&lt;&gt;0</formula>
    </cfRule>
  </conditionalFormatting>
  <conditionalFormatting sqref="N257:O257">
    <cfRule type="expression" dxfId="189" priority="190" stopIfTrue="1">
      <formula>希望&lt;&gt;0</formula>
    </cfRule>
  </conditionalFormatting>
  <conditionalFormatting sqref="P257:Y257">
    <cfRule type="expression" dxfId="188" priority="189" stopIfTrue="1">
      <formula>$A257&lt;&gt;0</formula>
    </cfRule>
  </conditionalFormatting>
  <conditionalFormatting sqref="N258:O258">
    <cfRule type="expression" dxfId="187" priority="188" stopIfTrue="1">
      <formula>希望&lt;&gt;0</formula>
    </cfRule>
  </conditionalFormatting>
  <conditionalFormatting sqref="P258:Y258">
    <cfRule type="expression" dxfId="186" priority="187" stopIfTrue="1">
      <formula>$A258&lt;&gt;0</formula>
    </cfRule>
  </conditionalFormatting>
  <conditionalFormatting sqref="N259:O259">
    <cfRule type="expression" dxfId="185" priority="186" stopIfTrue="1">
      <formula>希望&lt;&gt;0</formula>
    </cfRule>
  </conditionalFormatting>
  <conditionalFormatting sqref="P259:Y259">
    <cfRule type="expression" dxfId="184" priority="185" stopIfTrue="1">
      <formula>$A259&lt;&gt;0</formula>
    </cfRule>
  </conditionalFormatting>
  <conditionalFormatting sqref="N260:O260">
    <cfRule type="expression" dxfId="183" priority="184" stopIfTrue="1">
      <formula>希望&lt;&gt;0</formula>
    </cfRule>
  </conditionalFormatting>
  <conditionalFormatting sqref="P260:Y260">
    <cfRule type="expression" dxfId="182" priority="183" stopIfTrue="1">
      <formula>$A260&lt;&gt;0</formula>
    </cfRule>
  </conditionalFormatting>
  <conditionalFormatting sqref="N261:O261">
    <cfRule type="expression" dxfId="181" priority="182" stopIfTrue="1">
      <formula>希望&lt;&gt;0</formula>
    </cfRule>
  </conditionalFormatting>
  <conditionalFormatting sqref="P261:Y261">
    <cfRule type="expression" dxfId="180" priority="181" stopIfTrue="1">
      <formula>$A261&lt;&gt;0</formula>
    </cfRule>
  </conditionalFormatting>
  <conditionalFormatting sqref="N262:O262">
    <cfRule type="expression" dxfId="179" priority="180" stopIfTrue="1">
      <formula>希望&lt;&gt;0</formula>
    </cfRule>
  </conditionalFormatting>
  <conditionalFormatting sqref="P262:Y262">
    <cfRule type="expression" dxfId="178" priority="179" stopIfTrue="1">
      <formula>$A262&lt;&gt;0</formula>
    </cfRule>
  </conditionalFormatting>
  <conditionalFormatting sqref="N263:O263">
    <cfRule type="expression" dxfId="177" priority="178" stopIfTrue="1">
      <formula>希望&lt;&gt;0</formula>
    </cfRule>
  </conditionalFormatting>
  <conditionalFormatting sqref="P263:Y263">
    <cfRule type="expression" dxfId="176" priority="177" stopIfTrue="1">
      <formula>$A263&lt;&gt;0</formula>
    </cfRule>
  </conditionalFormatting>
  <conditionalFormatting sqref="N264:O264">
    <cfRule type="expression" dxfId="175" priority="176" stopIfTrue="1">
      <formula>希望&lt;&gt;0</formula>
    </cfRule>
  </conditionalFormatting>
  <conditionalFormatting sqref="P264:Y264">
    <cfRule type="expression" dxfId="174" priority="175" stopIfTrue="1">
      <formula>$A264&lt;&gt;0</formula>
    </cfRule>
  </conditionalFormatting>
  <conditionalFormatting sqref="N265:O265">
    <cfRule type="expression" dxfId="173" priority="174" stopIfTrue="1">
      <formula>希望&lt;&gt;0</formula>
    </cfRule>
  </conditionalFormatting>
  <conditionalFormatting sqref="P265:Y265">
    <cfRule type="expression" dxfId="172" priority="173" stopIfTrue="1">
      <formula>$A265&lt;&gt;0</formula>
    </cfRule>
  </conditionalFormatting>
  <conditionalFormatting sqref="N266:O266">
    <cfRule type="expression" dxfId="171" priority="172" stopIfTrue="1">
      <formula>希望&lt;&gt;0</formula>
    </cfRule>
  </conditionalFormatting>
  <conditionalFormatting sqref="P266:Y266">
    <cfRule type="expression" dxfId="170" priority="171" stopIfTrue="1">
      <formula>$A266&lt;&gt;0</formula>
    </cfRule>
  </conditionalFormatting>
  <conditionalFormatting sqref="N267:O267">
    <cfRule type="expression" dxfId="169" priority="170" stopIfTrue="1">
      <formula>希望&lt;&gt;0</formula>
    </cfRule>
  </conditionalFormatting>
  <conditionalFormatting sqref="P267:Y267">
    <cfRule type="expression" dxfId="168" priority="169" stopIfTrue="1">
      <formula>$A267&lt;&gt;0</formula>
    </cfRule>
  </conditionalFormatting>
  <conditionalFormatting sqref="N268:O268">
    <cfRule type="expression" dxfId="167" priority="168" stopIfTrue="1">
      <formula>希望&lt;&gt;0</formula>
    </cfRule>
  </conditionalFormatting>
  <conditionalFormatting sqref="P268:Y268">
    <cfRule type="expression" dxfId="166" priority="167" stopIfTrue="1">
      <formula>$A268&lt;&gt;0</formula>
    </cfRule>
  </conditionalFormatting>
  <conditionalFormatting sqref="N269:O269">
    <cfRule type="expression" dxfId="165" priority="166" stopIfTrue="1">
      <formula>希望&lt;&gt;0</formula>
    </cfRule>
  </conditionalFormatting>
  <conditionalFormatting sqref="P269:Y269">
    <cfRule type="expression" dxfId="164" priority="165" stopIfTrue="1">
      <formula>$A269&lt;&gt;0</formula>
    </cfRule>
  </conditionalFormatting>
  <conditionalFormatting sqref="N270:O270">
    <cfRule type="expression" dxfId="163" priority="164" stopIfTrue="1">
      <formula>希望&lt;&gt;0</formula>
    </cfRule>
  </conditionalFormatting>
  <conditionalFormatting sqref="P270:Y270">
    <cfRule type="expression" dxfId="162" priority="163" stopIfTrue="1">
      <formula>$A270&lt;&gt;0</formula>
    </cfRule>
  </conditionalFormatting>
  <conditionalFormatting sqref="N271:O271">
    <cfRule type="expression" dxfId="161" priority="162" stopIfTrue="1">
      <formula>希望&lt;&gt;0</formula>
    </cfRule>
  </conditionalFormatting>
  <conditionalFormatting sqref="P271:Y271">
    <cfRule type="expression" dxfId="160" priority="161" stopIfTrue="1">
      <formula>$A271&lt;&gt;0</formula>
    </cfRule>
  </conditionalFormatting>
  <conditionalFormatting sqref="N272:O272">
    <cfRule type="expression" dxfId="159" priority="160" stopIfTrue="1">
      <formula>希望&lt;&gt;0</formula>
    </cfRule>
  </conditionalFormatting>
  <conditionalFormatting sqref="P272:Y272">
    <cfRule type="expression" dxfId="158" priority="159" stopIfTrue="1">
      <formula>$A272&lt;&gt;0</formula>
    </cfRule>
  </conditionalFormatting>
  <conditionalFormatting sqref="N273:O273">
    <cfRule type="expression" dxfId="157" priority="158" stopIfTrue="1">
      <formula>希望&lt;&gt;0</formula>
    </cfRule>
  </conditionalFormatting>
  <conditionalFormatting sqref="P273:Y273">
    <cfRule type="expression" dxfId="156" priority="157" stopIfTrue="1">
      <formula>$A273&lt;&gt;0</formula>
    </cfRule>
  </conditionalFormatting>
  <conditionalFormatting sqref="N274:O274">
    <cfRule type="expression" dxfId="155" priority="156" stopIfTrue="1">
      <formula>希望&lt;&gt;0</formula>
    </cfRule>
  </conditionalFormatting>
  <conditionalFormatting sqref="P274:Y274">
    <cfRule type="expression" dxfId="154" priority="155" stopIfTrue="1">
      <formula>$A274&lt;&gt;0</formula>
    </cfRule>
  </conditionalFormatting>
  <conditionalFormatting sqref="N275:O275">
    <cfRule type="expression" dxfId="153" priority="154" stopIfTrue="1">
      <formula>希望&lt;&gt;0</formula>
    </cfRule>
  </conditionalFormatting>
  <conditionalFormatting sqref="P275:Y275">
    <cfRule type="expression" dxfId="152" priority="153" stopIfTrue="1">
      <formula>$A275&lt;&gt;0</formula>
    </cfRule>
  </conditionalFormatting>
  <conditionalFormatting sqref="N276:O276">
    <cfRule type="expression" dxfId="151" priority="152" stopIfTrue="1">
      <formula>希望&lt;&gt;0</formula>
    </cfRule>
  </conditionalFormatting>
  <conditionalFormatting sqref="P276:Y276">
    <cfRule type="expression" dxfId="150" priority="151" stopIfTrue="1">
      <formula>$A276&lt;&gt;0</formula>
    </cfRule>
  </conditionalFormatting>
  <conditionalFormatting sqref="N277:O277">
    <cfRule type="expression" dxfId="149" priority="150" stopIfTrue="1">
      <formula>希望&lt;&gt;0</formula>
    </cfRule>
  </conditionalFormatting>
  <conditionalFormatting sqref="P277:Y277">
    <cfRule type="expression" dxfId="148" priority="149" stopIfTrue="1">
      <formula>$A277&lt;&gt;0</formula>
    </cfRule>
  </conditionalFormatting>
  <conditionalFormatting sqref="N278:O278">
    <cfRule type="expression" dxfId="147" priority="148" stopIfTrue="1">
      <formula>希望&lt;&gt;0</formula>
    </cfRule>
  </conditionalFormatting>
  <conditionalFormatting sqref="P278:Y278">
    <cfRule type="expression" dxfId="146" priority="147" stopIfTrue="1">
      <formula>$A278&lt;&gt;0</formula>
    </cfRule>
  </conditionalFormatting>
  <conditionalFormatting sqref="N279:O279">
    <cfRule type="expression" dxfId="145" priority="146" stopIfTrue="1">
      <formula>希望&lt;&gt;0</formula>
    </cfRule>
  </conditionalFormatting>
  <conditionalFormatting sqref="P279:Y279">
    <cfRule type="expression" dxfId="144" priority="145" stopIfTrue="1">
      <formula>$A279&lt;&gt;0</formula>
    </cfRule>
  </conditionalFormatting>
  <conditionalFormatting sqref="N280:O280">
    <cfRule type="expression" dxfId="143" priority="144" stopIfTrue="1">
      <formula>希望&lt;&gt;0</formula>
    </cfRule>
  </conditionalFormatting>
  <conditionalFormatting sqref="P280:Y280">
    <cfRule type="expression" dxfId="142" priority="143" stopIfTrue="1">
      <formula>$A280&lt;&gt;0</formula>
    </cfRule>
  </conditionalFormatting>
  <conditionalFormatting sqref="N281:O281">
    <cfRule type="expression" dxfId="141" priority="142" stopIfTrue="1">
      <formula>希望&lt;&gt;0</formula>
    </cfRule>
  </conditionalFormatting>
  <conditionalFormatting sqref="P281:Y281">
    <cfRule type="expression" dxfId="140" priority="141" stopIfTrue="1">
      <formula>$A281&lt;&gt;0</formula>
    </cfRule>
  </conditionalFormatting>
  <conditionalFormatting sqref="N282:O282">
    <cfRule type="expression" dxfId="139" priority="140" stopIfTrue="1">
      <formula>希望&lt;&gt;0</formula>
    </cfRule>
  </conditionalFormatting>
  <conditionalFormatting sqref="P282:Y282">
    <cfRule type="expression" dxfId="138" priority="139" stopIfTrue="1">
      <formula>$A282&lt;&gt;0</formula>
    </cfRule>
  </conditionalFormatting>
  <conditionalFormatting sqref="N283:O283">
    <cfRule type="expression" dxfId="137" priority="138" stopIfTrue="1">
      <formula>希望&lt;&gt;0</formula>
    </cfRule>
  </conditionalFormatting>
  <conditionalFormatting sqref="P283:Y283">
    <cfRule type="expression" dxfId="136" priority="137" stopIfTrue="1">
      <formula>$A283&lt;&gt;0</formula>
    </cfRule>
  </conditionalFormatting>
  <conditionalFormatting sqref="N284:O284">
    <cfRule type="expression" dxfId="135" priority="136" stopIfTrue="1">
      <formula>希望&lt;&gt;0</formula>
    </cfRule>
  </conditionalFormatting>
  <conditionalFormatting sqref="P284:Y284">
    <cfRule type="expression" dxfId="134" priority="135" stopIfTrue="1">
      <formula>$A284&lt;&gt;0</formula>
    </cfRule>
  </conditionalFormatting>
  <conditionalFormatting sqref="N285:O285">
    <cfRule type="expression" dxfId="133" priority="134" stopIfTrue="1">
      <formula>希望&lt;&gt;0</formula>
    </cfRule>
  </conditionalFormatting>
  <conditionalFormatting sqref="P285:Y285">
    <cfRule type="expression" dxfId="132" priority="133" stopIfTrue="1">
      <formula>$A285&lt;&gt;0</formula>
    </cfRule>
  </conditionalFormatting>
  <conditionalFormatting sqref="N286:O286">
    <cfRule type="expression" dxfId="131" priority="132" stopIfTrue="1">
      <formula>希望&lt;&gt;0</formula>
    </cfRule>
  </conditionalFormatting>
  <conditionalFormatting sqref="P286:Y286">
    <cfRule type="expression" dxfId="130" priority="131" stopIfTrue="1">
      <formula>$A286&lt;&gt;0</formula>
    </cfRule>
  </conditionalFormatting>
  <conditionalFormatting sqref="N287:O287">
    <cfRule type="expression" dxfId="129" priority="130" stopIfTrue="1">
      <formula>希望&lt;&gt;0</formula>
    </cfRule>
  </conditionalFormatting>
  <conditionalFormatting sqref="P287:Y287">
    <cfRule type="expression" dxfId="128" priority="129" stopIfTrue="1">
      <formula>$A287&lt;&gt;0</formula>
    </cfRule>
  </conditionalFormatting>
  <conditionalFormatting sqref="N288:O288">
    <cfRule type="expression" dxfId="127" priority="128" stopIfTrue="1">
      <formula>希望&lt;&gt;0</formula>
    </cfRule>
  </conditionalFormatting>
  <conditionalFormatting sqref="P288:Y288">
    <cfRule type="expression" dxfId="126" priority="127" stopIfTrue="1">
      <formula>$A288&lt;&gt;0</formula>
    </cfRule>
  </conditionalFormatting>
  <conditionalFormatting sqref="N289:O289">
    <cfRule type="expression" dxfId="125" priority="126" stopIfTrue="1">
      <formula>希望&lt;&gt;0</formula>
    </cfRule>
  </conditionalFormatting>
  <conditionalFormatting sqref="P289:Y289">
    <cfRule type="expression" dxfId="124" priority="125" stopIfTrue="1">
      <formula>$A289&lt;&gt;0</formula>
    </cfRule>
  </conditionalFormatting>
  <conditionalFormatting sqref="N290:O290">
    <cfRule type="expression" dxfId="123" priority="124" stopIfTrue="1">
      <formula>希望&lt;&gt;0</formula>
    </cfRule>
  </conditionalFormatting>
  <conditionalFormatting sqref="P290:Y290">
    <cfRule type="expression" dxfId="122" priority="123" stopIfTrue="1">
      <formula>$A290&lt;&gt;0</formula>
    </cfRule>
  </conditionalFormatting>
  <conditionalFormatting sqref="N291:O291">
    <cfRule type="expression" dxfId="121" priority="122" stopIfTrue="1">
      <formula>希望&lt;&gt;0</formula>
    </cfRule>
  </conditionalFormatting>
  <conditionalFormatting sqref="P291:Y291">
    <cfRule type="expression" dxfId="120" priority="121" stopIfTrue="1">
      <formula>$A291&lt;&gt;0</formula>
    </cfRule>
  </conditionalFormatting>
  <conditionalFormatting sqref="N292:O292">
    <cfRule type="expression" dxfId="119" priority="120" stopIfTrue="1">
      <formula>希望&lt;&gt;0</formula>
    </cfRule>
  </conditionalFormatting>
  <conditionalFormatting sqref="P292:Y292">
    <cfRule type="expression" dxfId="118" priority="119" stopIfTrue="1">
      <formula>$A292&lt;&gt;0</formula>
    </cfRule>
  </conditionalFormatting>
  <conditionalFormatting sqref="N293:O293">
    <cfRule type="expression" dxfId="117" priority="118" stopIfTrue="1">
      <formula>希望&lt;&gt;0</formula>
    </cfRule>
  </conditionalFormatting>
  <conditionalFormatting sqref="P293:Y293">
    <cfRule type="expression" dxfId="116" priority="117" stopIfTrue="1">
      <formula>$A293&lt;&gt;0</formula>
    </cfRule>
  </conditionalFormatting>
  <conditionalFormatting sqref="N294:O294">
    <cfRule type="expression" dxfId="115" priority="116" stopIfTrue="1">
      <formula>希望&lt;&gt;0</formula>
    </cfRule>
  </conditionalFormatting>
  <conditionalFormatting sqref="P294:Y294">
    <cfRule type="expression" dxfId="114" priority="115" stopIfTrue="1">
      <formula>$A294&lt;&gt;0</formula>
    </cfRule>
  </conditionalFormatting>
  <conditionalFormatting sqref="N297:O297">
    <cfRule type="expression" dxfId="113" priority="114" stopIfTrue="1">
      <formula>希望&lt;&gt;0</formula>
    </cfRule>
  </conditionalFormatting>
  <conditionalFormatting sqref="P297:Y297">
    <cfRule type="expression" dxfId="112" priority="113" stopIfTrue="1">
      <formula>$A297&lt;&gt;0</formula>
    </cfRule>
  </conditionalFormatting>
  <conditionalFormatting sqref="N298:O298">
    <cfRule type="expression" dxfId="111" priority="112" stopIfTrue="1">
      <formula>希望&lt;&gt;0</formula>
    </cfRule>
  </conditionalFormatting>
  <conditionalFormatting sqref="P298:Y298">
    <cfRule type="expression" dxfId="110" priority="111" stopIfTrue="1">
      <formula>$A298&lt;&gt;0</formula>
    </cfRule>
  </conditionalFormatting>
  <conditionalFormatting sqref="N299:O299">
    <cfRule type="expression" dxfId="109" priority="110" stopIfTrue="1">
      <formula>希望&lt;&gt;0</formula>
    </cfRule>
  </conditionalFormatting>
  <conditionalFormatting sqref="P299:Y299">
    <cfRule type="expression" dxfId="108" priority="109" stopIfTrue="1">
      <formula>$A299&lt;&gt;0</formula>
    </cfRule>
  </conditionalFormatting>
  <conditionalFormatting sqref="N300:O300">
    <cfRule type="expression" dxfId="107" priority="108" stopIfTrue="1">
      <formula>希望&lt;&gt;0</formula>
    </cfRule>
  </conditionalFormatting>
  <conditionalFormatting sqref="P300:Y300">
    <cfRule type="expression" dxfId="106" priority="107" stopIfTrue="1">
      <formula>$A300&lt;&gt;0</formula>
    </cfRule>
  </conditionalFormatting>
  <conditionalFormatting sqref="N301:O301">
    <cfRule type="expression" dxfId="105" priority="106" stopIfTrue="1">
      <formula>希望&lt;&gt;0</formula>
    </cfRule>
  </conditionalFormatting>
  <conditionalFormatting sqref="P301:Y301">
    <cfRule type="expression" dxfId="104" priority="105" stopIfTrue="1">
      <formula>$A301&lt;&gt;0</formula>
    </cfRule>
  </conditionalFormatting>
  <conditionalFormatting sqref="N302:O302">
    <cfRule type="expression" dxfId="103" priority="104" stopIfTrue="1">
      <formula>希望&lt;&gt;0</formula>
    </cfRule>
  </conditionalFormatting>
  <conditionalFormatting sqref="P302:Y302">
    <cfRule type="expression" dxfId="102" priority="103" stopIfTrue="1">
      <formula>$A302&lt;&gt;0</formula>
    </cfRule>
  </conditionalFormatting>
  <conditionalFormatting sqref="N303:O303">
    <cfRule type="expression" dxfId="101" priority="102" stopIfTrue="1">
      <formula>希望&lt;&gt;0</formula>
    </cfRule>
  </conditionalFormatting>
  <conditionalFormatting sqref="P303:Y303">
    <cfRule type="expression" dxfId="100" priority="101" stopIfTrue="1">
      <formula>$A303&lt;&gt;0</formula>
    </cfRule>
  </conditionalFormatting>
  <conditionalFormatting sqref="N304:O304">
    <cfRule type="expression" dxfId="99" priority="100" stopIfTrue="1">
      <formula>希望&lt;&gt;0</formula>
    </cfRule>
  </conditionalFormatting>
  <conditionalFormatting sqref="P304:Y304">
    <cfRule type="expression" dxfId="98" priority="99" stopIfTrue="1">
      <formula>$A304&lt;&gt;0</formula>
    </cfRule>
  </conditionalFormatting>
  <conditionalFormatting sqref="N305:O305">
    <cfRule type="expression" dxfId="97" priority="98" stopIfTrue="1">
      <formula>希望&lt;&gt;0</formula>
    </cfRule>
  </conditionalFormatting>
  <conditionalFormatting sqref="P305:Y305">
    <cfRule type="expression" dxfId="96" priority="97" stopIfTrue="1">
      <formula>$A305&lt;&gt;0</formula>
    </cfRule>
  </conditionalFormatting>
  <conditionalFormatting sqref="N306:O306">
    <cfRule type="expression" dxfId="95" priority="96" stopIfTrue="1">
      <formula>希望&lt;&gt;0</formula>
    </cfRule>
  </conditionalFormatting>
  <conditionalFormatting sqref="P306:Y306">
    <cfRule type="expression" dxfId="94" priority="95" stopIfTrue="1">
      <formula>$A306&lt;&gt;0</formula>
    </cfRule>
  </conditionalFormatting>
  <conditionalFormatting sqref="N307:O307">
    <cfRule type="expression" dxfId="93" priority="94" stopIfTrue="1">
      <formula>希望&lt;&gt;0</formula>
    </cfRule>
  </conditionalFormatting>
  <conditionalFormatting sqref="P307:Y307">
    <cfRule type="expression" dxfId="92" priority="93" stopIfTrue="1">
      <formula>$A307&lt;&gt;0</formula>
    </cfRule>
  </conditionalFormatting>
  <conditionalFormatting sqref="N308:O308">
    <cfRule type="expression" dxfId="91" priority="92" stopIfTrue="1">
      <formula>希望&lt;&gt;0</formula>
    </cfRule>
  </conditionalFormatting>
  <conditionalFormatting sqref="P308:Y308">
    <cfRule type="expression" dxfId="90" priority="91" stopIfTrue="1">
      <formula>$A308&lt;&gt;0</formula>
    </cfRule>
  </conditionalFormatting>
  <conditionalFormatting sqref="N309:O309">
    <cfRule type="expression" dxfId="89" priority="90" stopIfTrue="1">
      <formula>希望&lt;&gt;0</formula>
    </cfRule>
  </conditionalFormatting>
  <conditionalFormatting sqref="P309:Y309">
    <cfRule type="expression" dxfId="88" priority="89" stopIfTrue="1">
      <formula>$A309&lt;&gt;0</formula>
    </cfRule>
  </conditionalFormatting>
  <conditionalFormatting sqref="N310:O310">
    <cfRule type="expression" dxfId="87" priority="88" stopIfTrue="1">
      <formula>希望&lt;&gt;0</formula>
    </cfRule>
  </conditionalFormatting>
  <conditionalFormatting sqref="P310:Y310">
    <cfRule type="expression" dxfId="86" priority="87" stopIfTrue="1">
      <formula>$A310&lt;&gt;0</formula>
    </cfRule>
  </conditionalFormatting>
  <conditionalFormatting sqref="N311:O311">
    <cfRule type="expression" dxfId="85" priority="86" stopIfTrue="1">
      <formula>希望&lt;&gt;0</formula>
    </cfRule>
  </conditionalFormatting>
  <conditionalFormatting sqref="P311:Y311">
    <cfRule type="expression" dxfId="84" priority="85" stopIfTrue="1">
      <formula>$A311&lt;&gt;0</formula>
    </cfRule>
  </conditionalFormatting>
  <conditionalFormatting sqref="N312:O312">
    <cfRule type="expression" dxfId="83" priority="84" stopIfTrue="1">
      <formula>希望&lt;&gt;0</formula>
    </cfRule>
  </conditionalFormatting>
  <conditionalFormatting sqref="P312:Y312">
    <cfRule type="expression" dxfId="82" priority="83" stopIfTrue="1">
      <formula>$A312&lt;&gt;0</formula>
    </cfRule>
  </conditionalFormatting>
  <conditionalFormatting sqref="N313:O313">
    <cfRule type="expression" dxfId="81" priority="82" stopIfTrue="1">
      <formula>希望&lt;&gt;0</formula>
    </cfRule>
  </conditionalFormatting>
  <conditionalFormatting sqref="P313:Y313">
    <cfRule type="expression" dxfId="80" priority="81" stopIfTrue="1">
      <formula>$A313&lt;&gt;0</formula>
    </cfRule>
  </conditionalFormatting>
  <conditionalFormatting sqref="N314:O314">
    <cfRule type="expression" dxfId="79" priority="80" stopIfTrue="1">
      <formula>希望&lt;&gt;0</formula>
    </cfRule>
  </conditionalFormatting>
  <conditionalFormatting sqref="P314:Y314">
    <cfRule type="expression" dxfId="78" priority="79" stopIfTrue="1">
      <formula>$A314&lt;&gt;0</formula>
    </cfRule>
  </conditionalFormatting>
  <conditionalFormatting sqref="N315:O315">
    <cfRule type="expression" dxfId="77" priority="78" stopIfTrue="1">
      <formula>希望&lt;&gt;0</formula>
    </cfRule>
  </conditionalFormatting>
  <conditionalFormatting sqref="P315:Y315">
    <cfRule type="expression" dxfId="76" priority="77" stopIfTrue="1">
      <formula>$A315&lt;&gt;0</formula>
    </cfRule>
  </conditionalFormatting>
  <conditionalFormatting sqref="N316:O316">
    <cfRule type="expression" dxfId="75" priority="76" stopIfTrue="1">
      <formula>希望&lt;&gt;0</formula>
    </cfRule>
  </conditionalFormatting>
  <conditionalFormatting sqref="P316:Y316">
    <cfRule type="expression" dxfId="74" priority="75" stopIfTrue="1">
      <formula>$A316&lt;&gt;0</formula>
    </cfRule>
  </conditionalFormatting>
  <conditionalFormatting sqref="N317:O317">
    <cfRule type="expression" dxfId="73" priority="74" stopIfTrue="1">
      <formula>希望&lt;&gt;0</formula>
    </cfRule>
  </conditionalFormatting>
  <conditionalFormatting sqref="P317:Y317">
    <cfRule type="expression" dxfId="72" priority="73" stopIfTrue="1">
      <formula>$A317&lt;&gt;0</formula>
    </cfRule>
  </conditionalFormatting>
  <conditionalFormatting sqref="N318:O318">
    <cfRule type="expression" dxfId="71" priority="72" stopIfTrue="1">
      <formula>希望&lt;&gt;0</formula>
    </cfRule>
  </conditionalFormatting>
  <conditionalFormatting sqref="P318:Y318">
    <cfRule type="expression" dxfId="70" priority="71" stopIfTrue="1">
      <formula>$A318&lt;&gt;0</formula>
    </cfRule>
  </conditionalFormatting>
  <conditionalFormatting sqref="N319:O319">
    <cfRule type="expression" dxfId="69" priority="70" stopIfTrue="1">
      <formula>希望&lt;&gt;0</formula>
    </cfRule>
  </conditionalFormatting>
  <conditionalFormatting sqref="P319:Y319">
    <cfRule type="expression" dxfId="68" priority="69" stopIfTrue="1">
      <formula>$A319&lt;&gt;0</formula>
    </cfRule>
  </conditionalFormatting>
  <conditionalFormatting sqref="N320:O320">
    <cfRule type="expression" dxfId="67" priority="68" stopIfTrue="1">
      <formula>希望&lt;&gt;0</formula>
    </cfRule>
  </conditionalFormatting>
  <conditionalFormatting sqref="P320:Y320">
    <cfRule type="expression" dxfId="66" priority="67" stopIfTrue="1">
      <formula>$A320&lt;&gt;0</formula>
    </cfRule>
  </conditionalFormatting>
  <conditionalFormatting sqref="N321:O321">
    <cfRule type="expression" dxfId="65" priority="66" stopIfTrue="1">
      <formula>希望&lt;&gt;0</formula>
    </cfRule>
  </conditionalFormatting>
  <conditionalFormatting sqref="P321:Y321">
    <cfRule type="expression" dxfId="64" priority="65" stopIfTrue="1">
      <formula>$A321&lt;&gt;0</formula>
    </cfRule>
  </conditionalFormatting>
  <conditionalFormatting sqref="N322:O322">
    <cfRule type="expression" dxfId="63" priority="64" stopIfTrue="1">
      <formula>希望&lt;&gt;0</formula>
    </cfRule>
  </conditionalFormatting>
  <conditionalFormatting sqref="P322:Y322">
    <cfRule type="expression" dxfId="62" priority="63" stopIfTrue="1">
      <formula>$A322&lt;&gt;0</formula>
    </cfRule>
  </conditionalFormatting>
  <conditionalFormatting sqref="N323:O323">
    <cfRule type="expression" dxfId="61" priority="62" stopIfTrue="1">
      <formula>希望&lt;&gt;0</formula>
    </cfRule>
  </conditionalFormatting>
  <conditionalFormatting sqref="P323:Y323">
    <cfRule type="expression" dxfId="60" priority="61" stopIfTrue="1">
      <formula>$A323&lt;&gt;0</formula>
    </cfRule>
  </conditionalFormatting>
  <conditionalFormatting sqref="N324:O324">
    <cfRule type="expression" dxfId="59" priority="60" stopIfTrue="1">
      <formula>希望&lt;&gt;0</formula>
    </cfRule>
  </conditionalFormatting>
  <conditionalFormatting sqref="P324:Y324">
    <cfRule type="expression" dxfId="58" priority="59" stopIfTrue="1">
      <formula>$A324&lt;&gt;0</formula>
    </cfRule>
  </conditionalFormatting>
  <conditionalFormatting sqref="N325:O325">
    <cfRule type="expression" dxfId="57" priority="58" stopIfTrue="1">
      <formula>希望&lt;&gt;0</formula>
    </cfRule>
  </conditionalFormatting>
  <conditionalFormatting sqref="P325:Y325">
    <cfRule type="expression" dxfId="56" priority="57" stopIfTrue="1">
      <formula>$A325&lt;&gt;0</formula>
    </cfRule>
  </conditionalFormatting>
  <conditionalFormatting sqref="N326:O326">
    <cfRule type="expression" dxfId="55" priority="56" stopIfTrue="1">
      <formula>希望&lt;&gt;0</formula>
    </cfRule>
  </conditionalFormatting>
  <conditionalFormatting sqref="P326:Y326">
    <cfRule type="expression" dxfId="54" priority="55" stopIfTrue="1">
      <formula>$A326&lt;&gt;0</formula>
    </cfRule>
  </conditionalFormatting>
  <conditionalFormatting sqref="N327:O327">
    <cfRule type="expression" dxfId="53" priority="54" stopIfTrue="1">
      <formula>希望&lt;&gt;0</formula>
    </cfRule>
  </conditionalFormatting>
  <conditionalFormatting sqref="P327:Y327">
    <cfRule type="expression" dxfId="52" priority="53" stopIfTrue="1">
      <formula>$A327&lt;&gt;0</formula>
    </cfRule>
  </conditionalFormatting>
  <conditionalFormatting sqref="N328:O328">
    <cfRule type="expression" dxfId="51" priority="52" stopIfTrue="1">
      <formula>希望&lt;&gt;0</formula>
    </cfRule>
  </conditionalFormatting>
  <conditionalFormatting sqref="P328:Y328">
    <cfRule type="expression" dxfId="50" priority="51" stopIfTrue="1">
      <formula>$A328&lt;&gt;0</formula>
    </cfRule>
  </conditionalFormatting>
  <conditionalFormatting sqref="N329:O329">
    <cfRule type="expression" dxfId="49" priority="50" stopIfTrue="1">
      <formula>希望&lt;&gt;0</formula>
    </cfRule>
  </conditionalFormatting>
  <conditionalFormatting sqref="P329:Y329">
    <cfRule type="expression" dxfId="48" priority="49" stopIfTrue="1">
      <formula>$A329&lt;&gt;0</formula>
    </cfRule>
  </conditionalFormatting>
  <conditionalFormatting sqref="N330:O330">
    <cfRule type="expression" dxfId="47" priority="48" stopIfTrue="1">
      <formula>希望&lt;&gt;0</formula>
    </cfRule>
  </conditionalFormatting>
  <conditionalFormatting sqref="P330:Y330">
    <cfRule type="expression" dxfId="46" priority="47" stopIfTrue="1">
      <formula>$A330&lt;&gt;0</formula>
    </cfRule>
  </conditionalFormatting>
  <conditionalFormatting sqref="N331:O331">
    <cfRule type="expression" dxfId="45" priority="46" stopIfTrue="1">
      <formula>希望&lt;&gt;0</formula>
    </cfRule>
  </conditionalFormatting>
  <conditionalFormatting sqref="P331:Y331">
    <cfRule type="expression" dxfId="44" priority="45" stopIfTrue="1">
      <formula>$A331&lt;&gt;0</formula>
    </cfRule>
  </conditionalFormatting>
  <conditionalFormatting sqref="N332:O332">
    <cfRule type="expression" dxfId="43" priority="44" stopIfTrue="1">
      <formula>希望&lt;&gt;0</formula>
    </cfRule>
  </conditionalFormatting>
  <conditionalFormatting sqref="P332:Y332">
    <cfRule type="expression" dxfId="42" priority="43" stopIfTrue="1">
      <formula>$A332&lt;&gt;0</formula>
    </cfRule>
  </conditionalFormatting>
  <conditionalFormatting sqref="N333:O333">
    <cfRule type="expression" dxfId="41" priority="42" stopIfTrue="1">
      <formula>希望&lt;&gt;0</formula>
    </cfRule>
  </conditionalFormatting>
  <conditionalFormatting sqref="P333:Y333">
    <cfRule type="expression" dxfId="40" priority="41" stopIfTrue="1">
      <formula>$A333&lt;&gt;0</formula>
    </cfRule>
  </conditionalFormatting>
  <conditionalFormatting sqref="N334:O334">
    <cfRule type="expression" dxfId="39" priority="40" stopIfTrue="1">
      <formula>希望&lt;&gt;0</formula>
    </cfRule>
  </conditionalFormatting>
  <conditionalFormatting sqref="P334:Y334">
    <cfRule type="expression" dxfId="38" priority="39" stopIfTrue="1">
      <formula>$A334&lt;&gt;0</formula>
    </cfRule>
  </conditionalFormatting>
  <conditionalFormatting sqref="N335:O335">
    <cfRule type="expression" dxfId="37" priority="38" stopIfTrue="1">
      <formula>希望&lt;&gt;0</formula>
    </cfRule>
  </conditionalFormatting>
  <conditionalFormatting sqref="P335:Y335">
    <cfRule type="expression" dxfId="36" priority="37" stopIfTrue="1">
      <formula>$A335&lt;&gt;0</formula>
    </cfRule>
  </conditionalFormatting>
  <conditionalFormatting sqref="N336:O336">
    <cfRule type="expression" dxfId="35" priority="36" stopIfTrue="1">
      <formula>希望&lt;&gt;0</formula>
    </cfRule>
  </conditionalFormatting>
  <conditionalFormatting sqref="P336:Y336">
    <cfRule type="expression" dxfId="34" priority="35" stopIfTrue="1">
      <formula>$A336&lt;&gt;0</formula>
    </cfRule>
  </conditionalFormatting>
  <conditionalFormatting sqref="N337:O337">
    <cfRule type="expression" dxfId="33" priority="34" stopIfTrue="1">
      <formula>希望&lt;&gt;0</formula>
    </cfRule>
  </conditionalFormatting>
  <conditionalFormatting sqref="P337:Y337">
    <cfRule type="expression" dxfId="32" priority="33" stopIfTrue="1">
      <formula>$A337&lt;&gt;0</formula>
    </cfRule>
  </conditionalFormatting>
  <conditionalFormatting sqref="N338:O338">
    <cfRule type="expression" dxfId="31" priority="32" stopIfTrue="1">
      <formula>希望&lt;&gt;0</formula>
    </cfRule>
  </conditionalFormatting>
  <conditionalFormatting sqref="P338:Y338">
    <cfRule type="expression" dxfId="30" priority="31" stopIfTrue="1">
      <formula>$A338&lt;&gt;0</formula>
    </cfRule>
  </conditionalFormatting>
  <conditionalFormatting sqref="N339:O339">
    <cfRule type="expression" dxfId="29" priority="30" stopIfTrue="1">
      <formula>希望&lt;&gt;0</formula>
    </cfRule>
  </conditionalFormatting>
  <conditionalFormatting sqref="P339:Y339">
    <cfRule type="expression" dxfId="28" priority="29" stopIfTrue="1">
      <formula>$A339&lt;&gt;0</formula>
    </cfRule>
  </conditionalFormatting>
  <conditionalFormatting sqref="N340:O340">
    <cfRule type="expression" dxfId="27" priority="28" stopIfTrue="1">
      <formula>希望&lt;&gt;0</formula>
    </cfRule>
  </conditionalFormatting>
  <conditionalFormatting sqref="P340:Y340">
    <cfRule type="expression" dxfId="26" priority="27" stopIfTrue="1">
      <formula>$A340&lt;&gt;0</formula>
    </cfRule>
  </conditionalFormatting>
  <conditionalFormatting sqref="N341:O341">
    <cfRule type="expression" dxfId="25" priority="26" stopIfTrue="1">
      <formula>希望&lt;&gt;0</formula>
    </cfRule>
  </conditionalFormatting>
  <conditionalFormatting sqref="P341:Y341">
    <cfRule type="expression" dxfId="24" priority="25" stopIfTrue="1">
      <formula>$A341&lt;&gt;0</formula>
    </cfRule>
  </conditionalFormatting>
  <conditionalFormatting sqref="N342:O342">
    <cfRule type="expression" dxfId="23" priority="24" stopIfTrue="1">
      <formula>希望&lt;&gt;0</formula>
    </cfRule>
  </conditionalFormatting>
  <conditionalFormatting sqref="P342:Y342">
    <cfRule type="expression" dxfId="22" priority="23" stopIfTrue="1">
      <formula>$A342&lt;&gt;0</formula>
    </cfRule>
  </conditionalFormatting>
  <conditionalFormatting sqref="N343:O343">
    <cfRule type="expression" dxfId="21" priority="22" stopIfTrue="1">
      <formula>希望&lt;&gt;0</formula>
    </cfRule>
  </conditionalFormatting>
  <conditionalFormatting sqref="P343:Y343">
    <cfRule type="expression" dxfId="20" priority="21" stopIfTrue="1">
      <formula>$A343&lt;&gt;0</formula>
    </cfRule>
  </conditionalFormatting>
  <conditionalFormatting sqref="N344:O344">
    <cfRule type="expression" dxfId="19" priority="20" stopIfTrue="1">
      <formula>希望&lt;&gt;0</formula>
    </cfRule>
  </conditionalFormatting>
  <conditionalFormatting sqref="P344:Y344">
    <cfRule type="expression" dxfId="18" priority="19" stopIfTrue="1">
      <formula>$A344&lt;&gt;0</formula>
    </cfRule>
  </conditionalFormatting>
  <conditionalFormatting sqref="N345:O345">
    <cfRule type="expression" dxfId="17" priority="18" stopIfTrue="1">
      <formula>希望&lt;&gt;0</formula>
    </cfRule>
  </conditionalFormatting>
  <conditionalFormatting sqref="P345:Y345">
    <cfRule type="expression" dxfId="16" priority="17" stopIfTrue="1">
      <formula>$A345&lt;&gt;0</formula>
    </cfRule>
  </conditionalFormatting>
  <conditionalFormatting sqref="N346:O346">
    <cfRule type="expression" dxfId="15" priority="16" stopIfTrue="1">
      <formula>希望&lt;&gt;0</formula>
    </cfRule>
  </conditionalFormatting>
  <conditionalFormatting sqref="P346:Y346">
    <cfRule type="expression" dxfId="14" priority="15" stopIfTrue="1">
      <formula>$A346&lt;&gt;0</formula>
    </cfRule>
  </conditionalFormatting>
  <conditionalFormatting sqref="N347:O347">
    <cfRule type="expression" dxfId="13" priority="14" stopIfTrue="1">
      <formula>希望&lt;&gt;0</formula>
    </cfRule>
  </conditionalFormatting>
  <conditionalFormatting sqref="P347:Y347">
    <cfRule type="expression" dxfId="12" priority="13" stopIfTrue="1">
      <formula>$A347&lt;&gt;0</formula>
    </cfRule>
  </conditionalFormatting>
  <conditionalFormatting sqref="N348:O348">
    <cfRule type="expression" dxfId="11" priority="12" stopIfTrue="1">
      <formula>希望&lt;&gt;0</formula>
    </cfRule>
  </conditionalFormatting>
  <conditionalFormatting sqref="P348:Y348">
    <cfRule type="expression" dxfId="10" priority="11" stopIfTrue="1">
      <formula>$A348&lt;&gt;0</formula>
    </cfRule>
  </conditionalFormatting>
  <conditionalFormatting sqref="N349:O349">
    <cfRule type="expression" dxfId="9" priority="10" stopIfTrue="1">
      <formula>希望&lt;&gt;0</formula>
    </cfRule>
  </conditionalFormatting>
  <conditionalFormatting sqref="P349:Y349">
    <cfRule type="expression" dxfId="8" priority="9" stopIfTrue="1">
      <formula>$A349&lt;&gt;0</formula>
    </cfRule>
  </conditionalFormatting>
  <conditionalFormatting sqref="N350:O350">
    <cfRule type="expression" dxfId="7" priority="8" stopIfTrue="1">
      <formula>希望&lt;&gt;0</formula>
    </cfRule>
  </conditionalFormatting>
  <conditionalFormatting sqref="P350:Y350">
    <cfRule type="expression" dxfId="6" priority="7" stopIfTrue="1">
      <formula>$A350&lt;&gt;0</formula>
    </cfRule>
  </conditionalFormatting>
  <conditionalFormatting sqref="N351:O351">
    <cfRule type="expression" dxfId="5" priority="6" stopIfTrue="1">
      <formula>希望&lt;&gt;0</formula>
    </cfRule>
  </conditionalFormatting>
  <conditionalFormatting sqref="P351:Y351">
    <cfRule type="expression" dxfId="4" priority="5" stopIfTrue="1">
      <formula>$A351&lt;&gt;0</formula>
    </cfRule>
  </conditionalFormatting>
  <conditionalFormatting sqref="N352:O352">
    <cfRule type="expression" dxfId="3" priority="4" stopIfTrue="1">
      <formula>希望&lt;&gt;0</formula>
    </cfRule>
  </conditionalFormatting>
  <conditionalFormatting sqref="P352:Y352">
    <cfRule type="expression" dxfId="2" priority="3" stopIfTrue="1">
      <formula>$A352&lt;&gt;0</formula>
    </cfRule>
  </conditionalFormatting>
  <conditionalFormatting sqref="N353:O353">
    <cfRule type="expression" dxfId="1" priority="2" stopIfTrue="1">
      <formula>希望&lt;&gt;0</formula>
    </cfRule>
  </conditionalFormatting>
  <conditionalFormatting sqref="P353:Y353">
    <cfRule type="expression" dxfId="0" priority="1" stopIfTrue="1">
      <formula>$A353&lt;&gt;0</formula>
    </cfRule>
  </conditionalFormatting>
  <dataValidations count="243">
    <dataValidation imeMode="hiragana" allowBlank="1" showInputMessage="1" showErrorMessage="1" sqref="N184:V184 N185:V185 N186:V186 N187:V187 P245:Y245 P246:Y246 P247:Y247 P248:Y248 P249:Y249 P250:Y250 P251:Y251 P252:Y252 P253:Y253 P254:Y254 P255:Y255 P256:Y256 P257:Y257 P258:Y258 P259:Y259 P260:Y260 P261:Y261 P262:Y262 P263:Y263 P264:Y264 P265:Y265 P266:Y266 P267:Y267 P268:Y268 P269:Y269 P270:Y270 P271:Y271 P272:Y272 P273:Y273 P274:Y274 P275:Y275 P276:Y276 P277:Y277 P278:Y278 P279:Y279 P280:Y280 P281:Y281 P282:Y282 P283:Y283 P284:Y284 P285:Y285 P286:Y286 P287:Y287 P288:Y288 P289:Y289 P290:Y290 P291:Y291 P292:Y292 P293:Y293 P294:Y294 P297:Y297 P298:Y298 P299:Y299 P300:Y300 P301:Y301 P302:Y302 P303:Y303 P304:Y304 P305:Y305 P306:Y306 P307:Y307 P308:Y308 P309:Y309 P310:Y310 P311:Y311 P312:Y312 P313:Y313 P314:Y314 P315:Y315 P316:Y316 P317:Y317 P318:Y318 P319:Y319 P320:Y320 P321:Y321 P322:Y322 P323:Y323 P324:Y324 P325:Y325 P326:Y326 P327:Y327 P328:Y328 P329:Y329 P330:Y330 P331:Y331 P332:Y332 P333:Y333 P334:Y334 P335:Y335 P336:Y336 P337:Y337 P338:Y338 P339:Y339 P340:Y340 P341:Y341 P342:Y342 P343:Y343 P344:Y344 P345:Y345 P346:Y346 P347:Y347 P348:Y348 P349:Y349 P350:Y350 P351:Y351 P352:Y352 P353:Y353 T364:U364 T365:U365 T366:U366 T367:U367 T368:U368 T369:U369 T370:U370 T371:U371 T372:U372 T373:U373 T374:U374 T377:U377 T378:U378 T379:U379 T380:U380 T381:U381 T382:U382 T383:U383 T384:U384 T385:U385 T386:U386 T387:U387 T388:U388 T389:U389 T390:U390 T391:U391 E394:S394 T394:U394 E395:S395 T395:U395 E396:S396 T396:U396 E397:S397 T397:U397 E398:S398 T398:U398 E411:S411 E412:S412 E413:S413 E414:S414 E415:S415" xr:uid="{E2B410F9-928D-42AA-97F6-58BD09059ED3}"/>
    <dataValidation imeMode="hiragana" allowBlank="1" showInputMessage="1" showErrorMessage="1" sqref="I22:Y22" xr:uid="{71CF034F-589A-4E50-8316-1B564C129818}"/>
    <dataValidation type="whole" imeMode="halfAlpha" allowBlank="1" showInputMessage="1" showErrorMessage="1" error="7桁の数字を入力してください" sqref="I20:M20" xr:uid="{BEEEBB46-04C2-4631-8185-A96BD945473C}">
      <formula1>0</formula1>
      <formula2>9999999</formula2>
    </dataValidation>
    <dataValidation imeMode="fullKatakana" allowBlank="1" showInputMessage="1" showErrorMessage="1" sqref="I24:Y24" xr:uid="{AD8FA5D5-4E96-447B-9699-89FEE2B07867}"/>
    <dataValidation imeMode="hiragana" allowBlank="1" showInputMessage="1" showErrorMessage="1" sqref="I26:Y26" xr:uid="{2B7856E3-DC90-48C4-A8E4-BFBFD517FE24}"/>
    <dataValidation imeMode="hiragana" allowBlank="1" showInputMessage="1" showErrorMessage="1" sqref="I28:Y28" xr:uid="{A71767CE-2FD5-449F-9D8B-E840914C52CA}"/>
    <dataValidation imeMode="fullKatakana" allowBlank="1" showInputMessage="1" showErrorMessage="1" sqref="I30:Y30" xr:uid="{8F9CC3EA-F51C-4126-9260-F23154FE3567}"/>
    <dataValidation imeMode="hiragana" allowBlank="1" showInputMessage="1" showErrorMessage="1" sqref="I32:Y32" xr:uid="{9F038DD1-347A-4FE8-8453-DCEB120A0640}"/>
    <dataValidation imeMode="halfAlpha" allowBlank="1" showInputMessage="1" showErrorMessage="1" sqref="I34:M34" xr:uid="{47808DA6-9DA7-4441-BA37-974B4AF90764}"/>
    <dataValidation imeMode="halfAlpha" allowBlank="1" showInputMessage="1" showErrorMessage="1" sqref="P34" xr:uid="{69D0C18A-FE5F-48D5-B961-ED6CFECF63DA}"/>
    <dataValidation imeMode="halfAlpha" allowBlank="1" showInputMessage="1" showErrorMessage="1" sqref="I36:M36" xr:uid="{B749BB78-F3A6-4BF4-A21E-8827943CC10D}"/>
    <dataValidation imeMode="halfAlpha" allowBlank="1" showInputMessage="1" showErrorMessage="1" sqref="I38:Y38" xr:uid="{14504A66-6E19-4AD9-A54C-ABEF9A163D7E}"/>
    <dataValidation type="list" imeMode="halfAlpha" allowBlank="1" showInputMessage="1" showErrorMessage="1" error="リストから選択してください" sqref="I40:M40" xr:uid="{7B8A1955-F473-4FA4-B671-AA8FB31F29B1}">
      <formula1>"一致する,一致しない"</formula1>
    </dataValidation>
    <dataValidation type="list" imeMode="halfAlpha" allowBlank="1" showInputMessage="1" showErrorMessage="1" error="リストから選択してください" sqref="I63:M63" xr:uid="{14D75F8E-1852-460B-90B1-AEDEC1769D79}">
      <formula1>"しない,する"</formula1>
    </dataValidation>
    <dataValidation type="whole" imeMode="halfAlpha" allowBlank="1" showInputMessage="1" showErrorMessage="1" error="7桁の数字を入力してください" sqref="I69:M69" xr:uid="{BE52C49A-7915-4CF7-9C2A-F740B0A30BE8}">
      <formula1>0</formula1>
      <formula2>9999999</formula2>
    </dataValidation>
    <dataValidation imeMode="hiragana" allowBlank="1" showInputMessage="1" showErrorMessage="1" sqref="I71:Y71" xr:uid="{55BAA38B-CD37-483D-8A55-9829FF041FC3}"/>
    <dataValidation imeMode="fullKatakana" allowBlank="1" showInputMessage="1" showErrorMessage="1" sqref="I73:Y73" xr:uid="{CA6A3EA4-0A62-4CD9-875B-3438265E1802}"/>
    <dataValidation imeMode="hiragana" allowBlank="1" showInputMessage="1" showErrorMessage="1" sqref="I75:Y75" xr:uid="{4ABDC763-02B9-488E-B90E-46BDEBD0516E}"/>
    <dataValidation imeMode="hiragana" allowBlank="1" showInputMessage="1" showErrorMessage="1" sqref="I77:Y77" xr:uid="{434FCF23-4FAA-4381-8B46-991740554830}"/>
    <dataValidation imeMode="fullKatakana" allowBlank="1" showInputMessage="1" showErrorMessage="1" sqref="I79:Y79" xr:uid="{1139F22D-570E-4AB3-8A46-D4BAD0EB3759}"/>
    <dataValidation imeMode="hiragana" allowBlank="1" showInputMessage="1" showErrorMessage="1" sqref="I81:Y81" xr:uid="{90FC5900-5716-4D67-9022-5EDD6739CD31}"/>
    <dataValidation imeMode="halfAlpha" allowBlank="1" showInputMessage="1" showErrorMessage="1" sqref="I83:M83" xr:uid="{6F548D11-0D9C-4032-B42D-669AFEC53012}"/>
    <dataValidation imeMode="halfAlpha" allowBlank="1" showInputMessage="1" showErrorMessage="1" sqref="P83" xr:uid="{B8EE1A88-A871-4117-B45D-AA99FB42065D}"/>
    <dataValidation imeMode="halfAlpha" allowBlank="1" showInputMessage="1" showErrorMessage="1" sqref="I85:M85" xr:uid="{07073931-9939-4807-AFA0-4B21974E6276}"/>
    <dataValidation imeMode="halfAlpha" allowBlank="1" showInputMessage="1" showErrorMessage="1" sqref="I87:Y87" xr:uid="{B5880D1D-1ED5-4684-BA79-6C46DE1F84BF}"/>
    <dataValidation imeMode="hiragana" allowBlank="1" showInputMessage="1" showErrorMessage="1" sqref="I112:Y112" xr:uid="{042DC0E4-476E-4A52-AD86-1E53C535A879}"/>
    <dataValidation imeMode="fullKatakana" allowBlank="1" showInputMessage="1" showErrorMessage="1" sqref="I114:Y114" xr:uid="{5299E2D2-BFB5-4A77-8948-DC5C678B6EEA}"/>
    <dataValidation imeMode="hiragana" allowBlank="1" showInputMessage="1" showErrorMessage="1" sqref="I116:Y116" xr:uid="{5A0D73A7-D046-4088-B642-A223B2ACE71C}"/>
    <dataValidation type="whole" imeMode="halfAlpha" allowBlank="1" showInputMessage="1" showErrorMessage="1" error="7桁の数字を入力してください" sqref="I118:M118" xr:uid="{3F88E7A6-1D58-4E9A-833B-1E9283E055F1}">
      <formula1>0</formula1>
      <formula2>9999999</formula2>
    </dataValidation>
    <dataValidation imeMode="hiragana" allowBlank="1" showInputMessage="1" showErrorMessage="1" sqref="I120:Y120" xr:uid="{C00A027F-0C9A-46EB-BB14-853C65C555DF}"/>
    <dataValidation imeMode="halfAlpha" allowBlank="1" showInputMessage="1" showErrorMessage="1" sqref="I122:M122" xr:uid="{D171249E-DF5A-405B-AA13-0D974704CF6D}"/>
    <dataValidation imeMode="halfAlpha" allowBlank="1" showInputMessage="1" showErrorMessage="1" sqref="P122" xr:uid="{851C4057-EC4B-4598-95CE-471D94364DAA}"/>
    <dataValidation imeMode="halfAlpha" allowBlank="1" showInputMessage="1" showErrorMessage="1" sqref="I124:M124" xr:uid="{E4E7D493-B99C-4D02-A9B0-F43665DE9758}"/>
    <dataValidation imeMode="halfAlpha" allowBlank="1" showInputMessage="1" showErrorMessage="1" sqref="I126:Y126" xr:uid="{2488DDC7-AED7-4C33-9B7F-5A713A4977CE}"/>
    <dataValidation type="list" imeMode="halfAlpha" allowBlank="1" showInputMessage="1" showErrorMessage="1" error="リストから選択してください" sqref="I153:M153" xr:uid="{02782DB3-B65D-43E1-9BD5-B419539D9A0C}">
      <formula1>"しない,する"</formula1>
    </dataValidation>
    <dataValidation imeMode="fullKatakana" allowBlank="1" showInputMessage="1" showErrorMessage="1" sqref="I155:Y155" xr:uid="{0B89F0D4-F7B2-4D8C-8151-D4F5667ECDE3}"/>
    <dataValidation imeMode="hiragana" allowBlank="1" showInputMessage="1" showErrorMessage="1" sqref="I157:Y157" xr:uid="{84C74477-A9AC-4AF4-9C3D-555180B41668}"/>
    <dataValidation imeMode="halfAlpha" allowBlank="1" showInputMessage="1" showErrorMessage="1" sqref="I159:M159" xr:uid="{44D005CC-629A-422A-9E8C-D8C5B91011AC}"/>
    <dataValidation type="whole" imeMode="halfAlpha" allowBlank="1" showInputMessage="1" showErrorMessage="1" error="7桁の数字を入力してください" sqref="I161:M161" xr:uid="{81582BF4-54F3-4C46-8863-8E23EEA7E799}">
      <formula1>0</formula1>
      <formula2>9999999</formula2>
    </dataValidation>
    <dataValidation imeMode="hiragana" allowBlank="1" showInputMessage="1" showErrorMessage="1" sqref="I163:Y163" xr:uid="{1A368468-DC6C-43AC-BB92-FD7766DE1ACC}"/>
    <dataValidation imeMode="halfAlpha" allowBlank="1" showInputMessage="1" showErrorMessage="1" sqref="I165:M165" xr:uid="{F785D867-73B1-4ABC-99AB-345FACC55BB0}"/>
    <dataValidation imeMode="halfAlpha" allowBlank="1" showInputMessage="1" showErrorMessage="1" sqref="I167:M167" xr:uid="{6A785653-6E0D-425E-911E-A7573AD07B96}"/>
    <dataValidation imeMode="halfAlpha" allowBlank="1" showInputMessage="1" showErrorMessage="1" sqref="I169:Y169" xr:uid="{A67C89AB-5846-481F-BDF7-8C7ECC50986C}"/>
    <dataValidation type="date" imeMode="halfAlpha" allowBlank="1" showInputMessage="1" showErrorMessage="1" error="有効な日付を入力してください" sqref="I176:M176" xr:uid="{9EE7E0E7-0D1D-4274-AB81-E769F197985E}">
      <formula1>92</formula1>
      <formula2>73415</formula2>
    </dataValidation>
    <dataValidation imeMode="hiragana" allowBlank="1" showInputMessage="1" showErrorMessage="1" sqref="I178:M178" xr:uid="{986259D5-2FE7-4D44-A616-F488DE7A340C}"/>
    <dataValidation allowBlank="1" showInputMessage="1" showErrorMessage="1" sqref="B182 I203:M203 I214:M214 I220:M220 I239:M239 B244" xr:uid="{B80114C2-5CC2-4215-ABAC-28778401356C}"/>
    <dataValidation type="list" imeMode="halfAlpha" allowBlank="1" showInputMessage="1" showErrorMessage="1" error="リストから選択してください" sqref="K183:M183" xr:uid="{845506E9-BE0C-498E-B16E-BE33DCEACF9F}">
      <formula1>"○,　"</formula1>
    </dataValidation>
    <dataValidation type="list" imeMode="halfAlpha" allowBlank="1" showInputMessage="1" showErrorMessage="1" error="リストから選択してください" sqref="K184:M184" xr:uid="{B0CCF48C-DB07-4DAF-A029-10734B45A221}">
      <formula1>"○,　"</formula1>
    </dataValidation>
    <dataValidation type="list" imeMode="halfAlpha" allowBlank="1" showInputMessage="1" showErrorMessage="1" error="リストから選択してください" sqref="K185:M185" xr:uid="{EBFB5FCD-9550-4995-A1EB-14A42ECD7ADE}">
      <formula1>"○,　"</formula1>
    </dataValidation>
    <dataValidation type="list" imeMode="halfAlpha" allowBlank="1" showInputMessage="1" showErrorMessage="1" error="リストから選択してください" sqref="K186:M187" xr:uid="{B6FDB2B9-3B98-4E02-8FB8-2FE917800503}">
      <formula1>"○,　"</formula1>
    </dataValidation>
    <dataValidation type="whole" imeMode="halfAlpha" allowBlank="1" showInputMessage="1" showErrorMessage="1" error="有効な数字を入力してください" sqref="W186:X186" xr:uid="{CE23937E-3724-45DC-9070-7EF6BE4B40E9}">
      <formula1>0</formula1>
      <formula2>100</formula2>
    </dataValidation>
    <dataValidation type="whole" imeMode="halfAlpha" allowBlank="1" showInputMessage="1" showErrorMessage="1" error="有効な数字を入力してください" sqref="W187:X187" xr:uid="{2AEF706C-DFCD-40FB-A70A-C593EA96F8FD}">
      <formula1>0</formula1>
      <formula2>100</formula2>
    </dataValidation>
    <dataValidation type="whole" imeMode="halfAlpha" allowBlank="1" showInputMessage="1" showErrorMessage="1" error="有効な数字を入力してください" sqref="I189:M189" xr:uid="{7F1D5943-7AE7-49FC-88E7-5ACED03B3A95}">
      <formula1>0</formula1>
      <formula2>9999999999</formula2>
    </dataValidation>
    <dataValidation type="date" imeMode="halfAlpha" allowBlank="1" showInputMessage="1" showErrorMessage="1" error="有効な日付を入力してください" sqref="I191:M191" xr:uid="{89E5845B-DD95-4B37-B3A7-1DDED6EC028E}">
      <formula1>92</formula1>
      <formula2>73415</formula2>
    </dataValidation>
    <dataValidation type="date" imeMode="halfAlpha" allowBlank="1" showInputMessage="1" showErrorMessage="1" error="有効な日付を入力してください" sqref="I193:M193" xr:uid="{1D1AAFAB-796F-4B84-BD5E-F3FF5286D427}">
      <formula1>92</formula1>
      <formula2>73415</formula2>
    </dataValidation>
    <dataValidation type="date" imeMode="halfAlpha" allowBlank="1" showInputMessage="1" showErrorMessage="1" error="有効な日付を入力してください" sqref="I195:M195" xr:uid="{7C190D92-0056-49F0-9EFB-5E9AFC660E48}">
      <formula1>92</formula1>
      <formula2>73415</formula2>
    </dataValidation>
    <dataValidation type="date" imeMode="halfAlpha" allowBlank="1" showInputMessage="1" showErrorMessage="1" error="有効な日付を入力してください" sqref="O195:R195" xr:uid="{09146496-96BC-4D49-93AD-072437E1A138}">
      <formula1>92</formula1>
      <formula2>73415</formula2>
    </dataValidation>
    <dataValidation type="date" imeMode="halfAlpha" allowBlank="1" showInputMessage="1" showErrorMessage="1" error="有効な日付を入力してください" sqref="I197:M197" xr:uid="{5357A48A-EBC2-460B-B641-009F9786E24A}">
      <formula1>92</formula1>
      <formula2>73415</formula2>
    </dataValidation>
    <dataValidation type="whole" imeMode="halfAlpha" allowBlank="1" showInputMessage="1" showErrorMessage="1" error="有効な数字を入力してください" sqref="I200:M200" xr:uid="{11FF5FCF-C9B6-4003-9AF8-4EE3B0A5062D}">
      <formula1>0</formula1>
      <formula2>9999999999</formula2>
    </dataValidation>
    <dataValidation type="whole" imeMode="halfAlpha" allowBlank="1" showInputMessage="1" showErrorMessage="1" error="有効な数字を入力してください" sqref="I201:M201" xr:uid="{C931CB89-36E8-450F-B623-9C71706102C1}">
      <formula1>0</formula1>
      <formula2>9999999999</formula2>
    </dataValidation>
    <dataValidation type="whole" imeMode="halfAlpha" allowBlank="1" showInputMessage="1" showErrorMessage="1" error="有効な数字を入力してください" sqref="I202:M202" xr:uid="{E4D82F2D-9159-481C-806C-B93E2DECECF8}">
      <formula1>0</formula1>
      <formula2>9999999999</formula2>
    </dataValidation>
    <dataValidation type="whole" imeMode="halfAlpha" allowBlank="1" showInputMessage="1" showErrorMessage="1" error="有効な数字を入力してください" sqref="I204:M204" xr:uid="{47F25633-E761-40EA-B3AA-636D332E9D58}">
      <formula1>0</formula1>
      <formula2>9999999999</formula2>
    </dataValidation>
    <dataValidation type="list" imeMode="halfAlpha" allowBlank="1" showInputMessage="1" showErrorMessage="1" error="リストから選択してください" sqref="I206:M206" xr:uid="{A6CCAA4D-1A99-47F9-A143-BBEC7D113651}">
      <formula1>"該当する,該当しない,　"</formula1>
    </dataValidation>
    <dataValidation type="whole" imeMode="halfAlpha" allowBlank="1" showInputMessage="1" showErrorMessage="1" error="有効な数字を入力してください。10兆円以上になる場合は、9,999,999,999と入力してください" sqref="I210:M210" xr:uid="{9FEE176A-90DE-4B00-856A-CE44D9AFE18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1:M211" xr:uid="{10A17244-2B63-42C3-B124-C0C28197E74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2:M212" xr:uid="{523AE06A-E4F8-432F-A08D-A2F88BABCDA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3:M213" xr:uid="{8E237BF5-6BBF-4C6D-9017-D735F5C9C37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8:M218" xr:uid="{AC3AFE6E-80AF-489C-B074-D115E7FBD5C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9:M219" xr:uid="{367CA8F8-D5BC-45A0-870D-32B4F30A7586}">
      <formula1>-9999999999</formula1>
      <formula2>9999999999</formula2>
    </dataValidation>
    <dataValidation type="date" imeMode="halfAlpha" allowBlank="1" showInputMessage="1" showErrorMessage="1" error="有効な日付を入力してください" sqref="E231:I231" xr:uid="{4D74D6F2-8583-4719-BBA3-11C6CFA4BFB6}">
      <formula1>92</formula1>
      <formula2>73415</formula2>
    </dataValidation>
    <dataValidation type="date" imeMode="halfAlpha" allowBlank="1" showInputMessage="1" showErrorMessage="1" error="有効な日付を入力してください" sqref="E232:I232" xr:uid="{5604ED43-7ACA-45BE-AC8C-2C0A09DD3DE7}">
      <formula1>92</formula1>
      <formula2>73415</formula2>
    </dataValidation>
    <dataValidation type="date" imeMode="halfAlpha" allowBlank="1" showInputMessage="1" showErrorMessage="1" error="有効な日付を入力してください" sqref="K231:N231" xr:uid="{D5906161-4585-41D7-8E38-E39276302DD8}">
      <formula1>92</formula1>
      <formula2>73415</formula2>
    </dataValidation>
    <dataValidation type="date" imeMode="halfAlpha" allowBlank="1" showInputMessage="1" showErrorMessage="1" error="有効な日付を入力してください" sqref="K232:N232" xr:uid="{FFDBD7BC-53DA-49FD-BE71-D84F815DEE5B}">
      <formula1>92</formula1>
      <formula2>73415</formula2>
    </dataValidation>
    <dataValidation type="date" imeMode="halfAlpha" allowBlank="1" showInputMessage="1" showErrorMessage="1" error="有効な日付を入力してください" sqref="P231:R231" xr:uid="{D75BB563-FFD4-4B23-861D-3C689EF1C94A}">
      <formula1>92</formula1>
      <formula2>73415</formula2>
    </dataValidation>
    <dataValidation type="date" imeMode="halfAlpha" allowBlank="1" showInputMessage="1" showErrorMessage="1" error="有効な日付を入力してください" sqref="P232:R232" xr:uid="{E8863B8C-80CD-4096-8BEF-1A577757D308}">
      <formula1>92</formula1>
      <formula2>73415</formula2>
    </dataValidation>
    <dataValidation type="date" imeMode="halfAlpha" allowBlank="1" showInputMessage="1" showErrorMessage="1" error="有効な日付を入力してください" sqref="T231" xr:uid="{9E4D0C57-D057-4E73-B967-501D08F629E0}">
      <formula1>92</formula1>
      <formula2>73415</formula2>
    </dataValidation>
    <dataValidation type="date" imeMode="halfAlpha" allowBlank="1" showInputMessage="1" showErrorMessage="1" error="有効な日付を入力してください" sqref="T232" xr:uid="{906FB2BA-30CF-4C26-8560-3316E7BCBE59}">
      <formula1>92</formula1>
      <formula2>73415</formula2>
    </dataValidation>
    <dataValidation type="whole" imeMode="halfAlpha" allowBlank="1" showInputMessage="1" showErrorMessage="1" error="有効な数字を入力してください。10兆円以上になる場合は、9,999,999,999と入力してください" sqref="E233:J233" xr:uid="{30962CD9-DFD1-4558-ACC0-6BC9412923B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3:O233" xr:uid="{3622CC99-0DE9-4843-A81A-606295253A8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33:S233" xr:uid="{D18AD2E5-497C-412F-88FB-5C8137702A3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T233:U233" xr:uid="{619889EF-6D2F-4D12-BDBD-69DD07AA134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33:Y233" xr:uid="{BA1708F9-7CDF-4629-9899-5FAB18D5750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6:M236" xr:uid="{B0A3A4D7-766D-46D3-BEBC-18F0349F14E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7:M237" xr:uid="{8D7B0943-3270-43A8-9A5D-806CC7B1CBE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38:M238" xr:uid="{8C63CE01-0A0F-4FFB-88A6-7B6FC306B6B2}">
      <formula1>-9999999999</formula1>
      <formula2>9999999999</formula2>
    </dataValidation>
    <dataValidation type="list" imeMode="halfAlpha" allowBlank="1" showInputMessage="1" showErrorMessage="1" error="リストから選択してください" sqref="N245:O245" xr:uid="{8588A5AB-E726-471A-B7A5-0502256AAD0E}">
      <formula1>"○,　"</formula1>
    </dataValidation>
    <dataValidation type="list" imeMode="halfAlpha" allowBlank="1" showInputMessage="1" showErrorMessage="1" error="リストから選択してください" sqref="N246:O246" xr:uid="{93D8AD89-F8F9-498C-8516-5975B276E7B1}">
      <formula1>"○,　"</formula1>
    </dataValidation>
    <dataValidation type="list" imeMode="halfAlpha" allowBlank="1" showInputMessage="1" showErrorMessage="1" error="リストから選択してください" sqref="N247:O247" xr:uid="{C52FA9E4-9D3E-42B9-BFA0-7F36E76A6842}">
      <formula1>"○,　"</formula1>
    </dataValidation>
    <dataValidation type="list" imeMode="halfAlpha" allowBlank="1" showInputMessage="1" showErrorMessage="1" error="リストから選択してください" sqref="N248:O248" xr:uid="{78831785-5CCD-48AF-9604-32F50E269A77}">
      <formula1>"○,　"</formula1>
    </dataValidation>
    <dataValidation type="list" imeMode="halfAlpha" allowBlank="1" showInputMessage="1" showErrorMessage="1" error="リストから選択してください" sqref="N249:O249" xr:uid="{69BA54AC-A73C-4DCF-B7BD-784F52D9F4A3}">
      <formula1>"○,　"</formula1>
    </dataValidation>
    <dataValidation type="list" imeMode="halfAlpha" allowBlank="1" showInputMessage="1" showErrorMessage="1" error="リストから選択してください" sqref="N250:O250" xr:uid="{64A2C286-4820-4D85-80E1-49ED63504487}">
      <formula1>"○,　"</formula1>
    </dataValidation>
    <dataValidation type="list" imeMode="halfAlpha" allowBlank="1" showInputMessage="1" showErrorMessage="1" error="リストから選択してください" sqref="N251:O251" xr:uid="{D0C89C74-734E-4665-A348-B95E53825049}">
      <formula1>"○,　"</formula1>
    </dataValidation>
    <dataValidation type="list" imeMode="halfAlpha" allowBlank="1" showInputMessage="1" showErrorMessage="1" error="リストから選択してください" sqref="N252:O252" xr:uid="{F7957977-2ED3-4736-8BCD-CAD27B7C4B13}">
      <formula1>"○,　"</formula1>
    </dataValidation>
    <dataValidation type="list" imeMode="halfAlpha" allowBlank="1" showInputMessage="1" showErrorMessage="1" error="リストから選択してください" sqref="N253:O253" xr:uid="{C6F6B57F-A91E-4D42-AA40-CCADA11A3626}">
      <formula1>"○,　"</formula1>
    </dataValidation>
    <dataValidation type="list" imeMode="halfAlpha" allowBlank="1" showInputMessage="1" showErrorMessage="1" error="リストから選択してください" sqref="N254:O254" xr:uid="{F91B24FA-8B92-4805-8FAE-E00BFA493884}">
      <formula1>"○,　"</formula1>
    </dataValidation>
    <dataValidation type="list" imeMode="halfAlpha" allowBlank="1" showInputMessage="1" showErrorMessage="1" error="リストから選択してください" sqref="N255:O255" xr:uid="{A9914789-6E2A-45F2-83C7-2EC71F1BE7E5}">
      <formula1>"○,　"</formula1>
    </dataValidation>
    <dataValidation type="list" imeMode="halfAlpha" allowBlank="1" showInputMessage="1" showErrorMessage="1" error="リストから選択してください" sqref="N256:O256" xr:uid="{9A8661DC-F970-4DA1-A2D5-6A57D8BA8814}">
      <formula1>"○,　"</formula1>
    </dataValidation>
    <dataValidation type="list" imeMode="halfAlpha" allowBlank="1" showInputMessage="1" showErrorMessage="1" error="リストから選択してください" sqref="N257:O257" xr:uid="{06BBEA91-93E3-4B81-9AC1-3101284FF970}">
      <formula1>"○,　"</formula1>
    </dataValidation>
    <dataValidation type="list" imeMode="halfAlpha" allowBlank="1" showInputMessage="1" showErrorMessage="1" error="リストから選択してください" sqref="N258:O258" xr:uid="{B60A7209-9D80-42A7-9FBA-0FC07468A064}">
      <formula1>"○,　"</formula1>
    </dataValidation>
    <dataValidation type="list" imeMode="halfAlpha" allowBlank="1" showInputMessage="1" showErrorMessage="1" error="リストから選択してください" sqref="N259:O259" xr:uid="{6FD87C80-26EA-40CF-9FE7-B5DFD034A7AA}">
      <formula1>"○,　"</formula1>
    </dataValidation>
    <dataValidation type="list" imeMode="halfAlpha" allowBlank="1" showInputMessage="1" showErrorMessage="1" error="リストから選択してください" sqref="N260:O260" xr:uid="{A177A9EF-A55D-4290-B783-63083159CF1D}">
      <formula1>"○,　"</formula1>
    </dataValidation>
    <dataValidation type="list" imeMode="halfAlpha" allowBlank="1" showInputMessage="1" showErrorMessage="1" error="リストから選択してください" sqref="N261:O261" xr:uid="{16104C5C-EC55-4EA4-9302-D36D5DF706D8}">
      <formula1>"○,　"</formula1>
    </dataValidation>
    <dataValidation type="list" imeMode="halfAlpha" allowBlank="1" showInputMessage="1" showErrorMessage="1" error="リストから選択してください" sqref="N262:O262" xr:uid="{7AC482A7-52B5-462E-BA91-17D65914A89A}">
      <formula1>"○,　"</formula1>
    </dataValidation>
    <dataValidation type="list" imeMode="halfAlpha" allowBlank="1" showInputMessage="1" showErrorMessage="1" error="リストから選択してください" sqref="N263:O263" xr:uid="{C553F5E0-A6EA-4090-BA6B-F646B3E72A30}">
      <formula1>"○,　"</formula1>
    </dataValidation>
    <dataValidation type="list" imeMode="halfAlpha" allowBlank="1" showInputMessage="1" showErrorMessage="1" error="リストから選択してください" sqref="N264:O264" xr:uid="{573B8668-4F6D-4569-A454-544C723F5162}">
      <formula1>"○,　"</formula1>
    </dataValidation>
    <dataValidation type="list" imeMode="halfAlpha" allowBlank="1" showInputMessage="1" showErrorMessage="1" error="リストから選択してください" sqref="N265:O265" xr:uid="{D3BE7EAD-2660-4FC6-8F1C-39B236A3566D}">
      <formula1>"○,　"</formula1>
    </dataValidation>
    <dataValidation type="list" imeMode="halfAlpha" allowBlank="1" showInputMessage="1" showErrorMessage="1" error="リストから選択してください" sqref="N266:O266" xr:uid="{151CE074-0DFB-4042-BCBD-D94F236355B3}">
      <formula1>"○,　"</formula1>
    </dataValidation>
    <dataValidation type="list" imeMode="halfAlpha" allowBlank="1" showInputMessage="1" showErrorMessage="1" error="リストから選択してください" sqref="N267:O267" xr:uid="{F9F8DA21-64C4-49CB-9DEB-FDCBFB894227}">
      <formula1>"○,　"</formula1>
    </dataValidation>
    <dataValidation type="list" imeMode="halfAlpha" allowBlank="1" showInputMessage="1" showErrorMessage="1" error="リストから選択してください" sqref="N268:O268" xr:uid="{6CB2CC9D-51F2-4E00-A64A-E6D810AD5E42}">
      <formula1>"○,　"</formula1>
    </dataValidation>
    <dataValidation type="list" imeMode="halfAlpha" allowBlank="1" showInputMessage="1" showErrorMessage="1" error="リストから選択してください" sqref="N269:O269" xr:uid="{228F737C-9645-4686-A6C4-2D1F2B491573}">
      <formula1>"○,　"</formula1>
    </dataValidation>
    <dataValidation type="list" imeMode="halfAlpha" allowBlank="1" showInputMessage="1" showErrorMessage="1" error="リストから選択してください" sqref="N270:O270" xr:uid="{7AA2DB6E-90E3-4438-B977-9FFD0FF11989}">
      <formula1>"○,　"</formula1>
    </dataValidation>
    <dataValidation type="list" imeMode="halfAlpha" allowBlank="1" showInputMessage="1" showErrorMessage="1" error="リストから選択してください" sqref="N271:O271" xr:uid="{6334C9C9-3ACF-49E1-B6FD-169D460DD571}">
      <formula1>"○,　"</formula1>
    </dataValidation>
    <dataValidation type="list" imeMode="halfAlpha" allowBlank="1" showInputMessage="1" showErrorMessage="1" error="リストから選択してください" sqref="N272:O272" xr:uid="{B484DE4B-1F9F-4806-A1F3-B733F0DAD47C}">
      <formula1>"○,　"</formula1>
    </dataValidation>
    <dataValidation type="list" imeMode="halfAlpha" allowBlank="1" showInputMessage="1" showErrorMessage="1" error="リストから選択してください" sqref="N273:O273" xr:uid="{E7B1F299-E1A0-40BF-B2A4-A668B4EFD50E}">
      <formula1>"○,　"</formula1>
    </dataValidation>
    <dataValidation type="list" imeMode="halfAlpha" allowBlank="1" showInputMessage="1" showErrorMessage="1" error="リストから選択してください" sqref="N274:O274" xr:uid="{B5C0FB76-369E-4AE5-8D5A-15674A1D5017}">
      <formula1>"○,　"</formula1>
    </dataValidation>
    <dataValidation type="list" imeMode="halfAlpha" allowBlank="1" showInputMessage="1" showErrorMessage="1" error="リストから選択してください" sqref="N275:O275" xr:uid="{CDD9E1A9-E282-445E-BCEB-18B150B09D0B}">
      <formula1>"○,　"</formula1>
    </dataValidation>
    <dataValidation type="list" imeMode="halfAlpha" allowBlank="1" showInputMessage="1" showErrorMessage="1" error="リストから選択してください" sqref="N276:O276" xr:uid="{392F448B-2068-4CFC-B49D-619AB58917E0}">
      <formula1>"○,　"</formula1>
    </dataValidation>
    <dataValidation type="list" imeMode="halfAlpha" allowBlank="1" showInputMessage="1" showErrorMessage="1" error="リストから選択してください" sqref="N277:O277" xr:uid="{32FB3829-E492-42D6-9C1F-9C5EF58D66E1}">
      <formula1>"○,　"</formula1>
    </dataValidation>
    <dataValidation type="list" imeMode="halfAlpha" allowBlank="1" showInputMessage="1" showErrorMessage="1" error="リストから選択してください" sqref="N278:O278" xr:uid="{60997125-BD70-4857-BADF-5BCEE996AF73}">
      <formula1>"○,　"</formula1>
    </dataValidation>
    <dataValidation type="list" imeMode="halfAlpha" allowBlank="1" showInputMessage="1" showErrorMessage="1" error="リストから選択してください" sqref="N279:O279" xr:uid="{D438F8F0-2262-476E-9263-4C884790B5DF}">
      <formula1>"○,　"</formula1>
    </dataValidation>
    <dataValidation type="list" imeMode="halfAlpha" allowBlank="1" showInputMessage="1" showErrorMessage="1" error="リストから選択してください" sqref="N280:O280" xr:uid="{F4FAE2EC-DD0B-426E-B4F0-487E0397B02D}">
      <formula1>"○,　"</formula1>
    </dataValidation>
    <dataValidation type="list" imeMode="halfAlpha" allowBlank="1" showInputMessage="1" showErrorMessage="1" error="リストから選択してください" sqref="N281:O281" xr:uid="{2CEF405A-F850-47D6-AD07-783BFF11F806}">
      <formula1>"○,　"</formula1>
    </dataValidation>
    <dataValidation type="list" imeMode="halfAlpha" allowBlank="1" showInputMessage="1" showErrorMessage="1" error="リストから選択してください" sqref="N282:O282" xr:uid="{467305CF-12FC-4A7F-8074-C19F953EA4D4}">
      <formula1>"○,　"</formula1>
    </dataValidation>
    <dataValidation type="list" imeMode="halfAlpha" allowBlank="1" showInputMessage="1" showErrorMessage="1" error="リストから選択してください" sqref="N283:O283" xr:uid="{2749106A-3D96-490F-9251-24E461BC2694}">
      <formula1>"○,　"</formula1>
    </dataValidation>
    <dataValidation type="list" imeMode="halfAlpha" allowBlank="1" showInputMessage="1" showErrorMessage="1" error="リストから選択してください" sqref="N284:O284" xr:uid="{FFC8AE5A-BCAF-4311-8CC8-B80896DCF4FD}">
      <formula1>"○,　"</formula1>
    </dataValidation>
    <dataValidation type="list" imeMode="halfAlpha" allowBlank="1" showInputMessage="1" showErrorMessage="1" error="リストから選択してください" sqref="N285:O285" xr:uid="{06F00DF5-4B3F-4155-953B-55F2BCF4D6A2}">
      <formula1>"○,　"</formula1>
    </dataValidation>
    <dataValidation type="list" imeMode="halfAlpha" allowBlank="1" showInputMessage="1" showErrorMessage="1" error="リストから選択してください" sqref="N286:O286" xr:uid="{00A558A7-351D-4AC9-BECF-C830E469EC44}">
      <formula1>"○,　"</formula1>
    </dataValidation>
    <dataValidation type="list" imeMode="halfAlpha" allowBlank="1" showInputMessage="1" showErrorMessage="1" error="リストから選択してください" sqref="N287:O287" xr:uid="{02667E88-A16E-4A0C-BF40-C47BA1E55785}">
      <formula1>"○,　"</formula1>
    </dataValidation>
    <dataValidation type="list" imeMode="halfAlpha" allowBlank="1" showInputMessage="1" showErrorMessage="1" error="リストから選択してください" sqref="N288:O288" xr:uid="{C7FC2987-CEDF-4124-8B11-02954A677CEA}">
      <formula1>"○,　"</formula1>
    </dataValidation>
    <dataValidation type="list" imeMode="halfAlpha" allowBlank="1" showInputMessage="1" showErrorMessage="1" error="リストから選択してください" sqref="N289:O289" xr:uid="{6B397327-88BD-477E-8984-A47B2006A39A}">
      <formula1>"○,　"</formula1>
    </dataValidation>
    <dataValidation type="list" imeMode="halfAlpha" allowBlank="1" showInputMessage="1" showErrorMessage="1" error="リストから選択してください" sqref="N290:O290" xr:uid="{632386AD-42F8-46BE-AB52-28618F89592B}">
      <formula1>"○,　"</formula1>
    </dataValidation>
    <dataValidation type="list" imeMode="halfAlpha" allowBlank="1" showInputMessage="1" showErrorMessage="1" error="リストから選択してください" sqref="N291:O291" xr:uid="{94BCF5C3-F8AB-477C-83ED-6EE1E6656DA2}">
      <formula1>"○,　"</formula1>
    </dataValidation>
    <dataValidation type="list" imeMode="halfAlpha" allowBlank="1" showInputMessage="1" showErrorMessage="1" error="リストから選択してください" sqref="N292:O292" xr:uid="{A98BA01D-C48C-414A-83D7-260056601BE2}">
      <formula1>"○,　"</formula1>
    </dataValidation>
    <dataValidation type="list" imeMode="halfAlpha" allowBlank="1" showInputMessage="1" showErrorMessage="1" error="リストから選択してください" sqref="N293:O293" xr:uid="{014BF08E-2989-47FC-9648-2BECCC55A387}">
      <formula1>"○,　"</formula1>
    </dataValidation>
    <dataValidation type="list" imeMode="halfAlpha" allowBlank="1" showInputMessage="1" showErrorMessage="1" error="リストから選択してください" sqref="N294:O294" xr:uid="{B733BEB6-599C-4821-9835-72B8AFF12A8D}">
      <formula1>"○,　"</formula1>
    </dataValidation>
    <dataValidation type="list" imeMode="halfAlpha" allowBlank="1" showInputMessage="1" showErrorMessage="1" error="リストから選択してください" sqref="N297:O297" xr:uid="{8C9533CE-B5AB-4B08-B322-2056836345B3}">
      <formula1>"○,　"</formula1>
    </dataValidation>
    <dataValidation type="list" imeMode="halfAlpha" allowBlank="1" showInputMessage="1" showErrorMessage="1" error="リストから選択してください" sqref="N298:O298" xr:uid="{80AE1426-5D6C-4D10-8AEF-C4763215F7D5}">
      <formula1>"○,　"</formula1>
    </dataValidation>
    <dataValidation type="list" imeMode="halfAlpha" allowBlank="1" showInputMessage="1" showErrorMessage="1" error="リストから選択してください" sqref="N299:O299" xr:uid="{B79A2918-89EF-4F62-AF27-A1D2413E7D6D}">
      <formula1>"○,　"</formula1>
    </dataValidation>
    <dataValidation type="list" imeMode="halfAlpha" allowBlank="1" showInputMessage="1" showErrorMessage="1" error="リストから選択してください" sqref="N300:O300" xr:uid="{BDCBC65B-7862-440A-8D43-B41E1944C27A}">
      <formula1>"○,　"</formula1>
    </dataValidation>
    <dataValidation type="list" imeMode="halfAlpha" allowBlank="1" showInputMessage="1" showErrorMessage="1" error="リストから選択してください" sqref="N301:O301" xr:uid="{36B2E09C-EC55-4578-86E4-B7E81FE06F86}">
      <formula1>"○,　"</formula1>
    </dataValidation>
    <dataValidation type="list" imeMode="halfAlpha" allowBlank="1" showInputMessage="1" showErrorMessage="1" error="リストから選択してください" sqref="N302:O302" xr:uid="{C8C6DEC5-F736-464E-88BF-DA667CD6F4C8}">
      <formula1>"○,　"</formula1>
    </dataValidation>
    <dataValidation type="list" imeMode="halfAlpha" allowBlank="1" showInputMessage="1" showErrorMessage="1" error="リストから選択してください" sqref="N303:O303" xr:uid="{45813EF6-B6DA-4B91-BDA2-76023EDB9C2B}">
      <formula1>"○,　"</formula1>
    </dataValidation>
    <dataValidation type="list" imeMode="halfAlpha" allowBlank="1" showInputMessage="1" showErrorMessage="1" error="リストから選択してください" sqref="N304:O304" xr:uid="{CD88C1AA-3AB3-47A2-9A0F-5351F6411136}">
      <formula1>"○,　"</formula1>
    </dataValidation>
    <dataValidation type="list" imeMode="halfAlpha" allowBlank="1" showInputMessage="1" showErrorMessage="1" error="リストから選択してください" sqref="N305:O305" xr:uid="{F2C74DE5-EAC3-43AF-8B1C-BFB92D65478E}">
      <formula1>"○,　"</formula1>
    </dataValidation>
    <dataValidation type="list" imeMode="halfAlpha" allowBlank="1" showInputMessage="1" showErrorMessage="1" error="リストから選択してください" sqref="N306:O306" xr:uid="{BCA93918-9DA0-44CC-9EA8-0D4920445CA4}">
      <formula1>"○,　"</formula1>
    </dataValidation>
    <dataValidation type="list" imeMode="halfAlpha" allowBlank="1" showInputMessage="1" showErrorMessage="1" error="リストから選択してください" sqref="N307:O307" xr:uid="{248565DC-77DE-4B32-965C-5FCD2D734002}">
      <formula1>"○,　"</formula1>
    </dataValidation>
    <dataValidation type="list" imeMode="halfAlpha" allowBlank="1" showInputMessage="1" showErrorMessage="1" error="リストから選択してください" sqref="N308:O308" xr:uid="{36626331-35C1-4343-9F9A-1CBF0B629C90}">
      <formula1>"○,　"</formula1>
    </dataValidation>
    <dataValidation type="list" imeMode="halfAlpha" allowBlank="1" showInputMessage="1" showErrorMessage="1" error="リストから選択してください" sqref="N309:O309" xr:uid="{31744C39-BCCD-407C-846D-274702BD292B}">
      <formula1>"○,　"</formula1>
    </dataValidation>
    <dataValidation type="list" imeMode="halfAlpha" allowBlank="1" showInputMessage="1" showErrorMessage="1" error="リストから選択してください" sqref="N310:O310" xr:uid="{A3AE6F76-E077-4CE6-9C2A-E616B05C17ED}">
      <formula1>"○,　"</formula1>
    </dataValidation>
    <dataValidation type="list" imeMode="halfAlpha" allowBlank="1" showInputMessage="1" showErrorMessage="1" error="リストから選択してください" sqref="N311:O311" xr:uid="{974DF31D-AFFB-451B-ABE4-AE4B34F99361}">
      <formula1>"○,　"</formula1>
    </dataValidation>
    <dataValidation type="list" imeMode="halfAlpha" allowBlank="1" showInputMessage="1" showErrorMessage="1" error="リストから選択してください" sqref="N312:O312" xr:uid="{BBD1A706-EB49-4435-AC0D-316AEAAE377A}">
      <formula1>"○,　"</formula1>
    </dataValidation>
    <dataValidation type="list" imeMode="halfAlpha" allowBlank="1" showInputMessage="1" showErrorMessage="1" error="リストから選択してください" sqref="N313:O313" xr:uid="{8EE9D211-68BD-4023-A2A4-C4CC36B6235F}">
      <formula1>"○,　"</formula1>
    </dataValidation>
    <dataValidation type="list" imeMode="halfAlpha" allowBlank="1" showInputMessage="1" showErrorMessage="1" error="リストから選択してください" sqref="N314:O314" xr:uid="{BE6F4131-364F-473A-B162-D99444B8C6FB}">
      <formula1>"○,　"</formula1>
    </dataValidation>
    <dataValidation type="list" imeMode="halfAlpha" allowBlank="1" showInputMessage="1" showErrorMessage="1" error="リストから選択してください" sqref="N315:O315" xr:uid="{FF5A669D-4503-49DB-AB8F-07704BBDA60F}">
      <formula1>"○,　"</formula1>
    </dataValidation>
    <dataValidation type="list" imeMode="halfAlpha" allowBlank="1" showInputMessage="1" showErrorMessage="1" error="リストから選択してください" sqref="N316:O316" xr:uid="{43159A00-3A26-4C28-9AC5-00B062DBDE71}">
      <formula1>"○,　"</formula1>
    </dataValidation>
    <dataValidation type="list" imeMode="halfAlpha" allowBlank="1" showInputMessage="1" showErrorMessage="1" error="リストから選択してください" sqref="N317:O317" xr:uid="{38E32673-4DD7-47D9-997B-4016D388DB5F}">
      <formula1>"○,　"</formula1>
    </dataValidation>
    <dataValidation type="list" imeMode="halfAlpha" allowBlank="1" showInputMessage="1" showErrorMessage="1" error="リストから選択してください" sqref="N318:O318" xr:uid="{D2CBCD87-CFA1-4644-9913-4F8F76555F2A}">
      <formula1>"○,　"</formula1>
    </dataValidation>
    <dataValidation type="list" imeMode="halfAlpha" allowBlank="1" showInputMessage="1" showErrorMessage="1" error="リストから選択してください" sqref="N319:O319" xr:uid="{2D48BF6E-0C91-4C98-B594-C7AC0314AC4D}">
      <formula1>"○,　"</formula1>
    </dataValidation>
    <dataValidation type="list" imeMode="halfAlpha" allowBlank="1" showInputMessage="1" showErrorMessage="1" error="リストから選択してください" sqref="N320:O320" xr:uid="{BD707043-B544-46A6-9DD9-F880ADEBFFA4}">
      <formula1>"○,　"</formula1>
    </dataValidation>
    <dataValidation type="list" imeMode="halfAlpha" allowBlank="1" showInputMessage="1" showErrorMessage="1" error="リストから選択してください" sqref="N321:O321" xr:uid="{F1E049BA-C44E-402E-AAB5-F380CBBAD459}">
      <formula1>"○,　"</formula1>
    </dataValidation>
    <dataValidation type="list" imeMode="halfAlpha" allowBlank="1" showInputMessage="1" showErrorMessage="1" error="リストから選択してください" sqref="N322:O322" xr:uid="{140BA598-2D0B-4290-B6E8-637845D0490B}">
      <formula1>"○,　"</formula1>
    </dataValidation>
    <dataValidation type="list" imeMode="halfAlpha" allowBlank="1" showInputMessage="1" showErrorMessage="1" error="リストから選択してください" sqref="N323:O323" xr:uid="{F8EE36EE-E6B0-435B-975D-7AB8DA0AC249}">
      <formula1>"○,　"</formula1>
    </dataValidation>
    <dataValidation type="list" imeMode="halfAlpha" allowBlank="1" showInputMessage="1" showErrorMessage="1" error="リストから選択してください" sqref="N324:O324" xr:uid="{817B28DA-2724-4A0B-BDC0-8BABC96F3FD5}">
      <formula1>"○,　"</formula1>
    </dataValidation>
    <dataValidation type="list" imeMode="halfAlpha" allowBlank="1" showInputMessage="1" showErrorMessage="1" error="リストから選択してください" sqref="N325:O325" xr:uid="{48CB594B-664F-44E5-A087-D4E04A3F550E}">
      <formula1>"○,　"</formula1>
    </dataValidation>
    <dataValidation type="list" imeMode="halfAlpha" allowBlank="1" showInputMessage="1" showErrorMessage="1" error="リストから選択してください" sqref="N326:O326" xr:uid="{8D6ACFB7-AC2F-4CA5-A8DC-31BF99B0C3D2}">
      <formula1>"○,　"</formula1>
    </dataValidation>
    <dataValidation type="list" imeMode="halfAlpha" allowBlank="1" showInputMessage="1" showErrorMessage="1" error="リストから選択してください" sqref="N327:O327" xr:uid="{85A5F1F3-841A-4316-86D6-8D58239ADB12}">
      <formula1>"○,　"</formula1>
    </dataValidation>
    <dataValidation type="list" imeMode="halfAlpha" allowBlank="1" showInputMessage="1" showErrorMessage="1" error="リストから選択してください" sqref="N328:O328" xr:uid="{95B54CEE-7D39-4578-9FB7-1EF19B10E531}">
      <formula1>"○,　"</formula1>
    </dataValidation>
    <dataValidation type="list" imeMode="halfAlpha" allowBlank="1" showInputMessage="1" showErrorMessage="1" error="リストから選択してください" sqref="N329:O329" xr:uid="{F0256F94-0AAF-4194-B1E7-9F03ACE6E70E}">
      <formula1>"○,　"</formula1>
    </dataValidation>
    <dataValidation type="list" imeMode="halfAlpha" allowBlank="1" showInputMessage="1" showErrorMessage="1" error="リストから選択してください" sqref="N330:O330" xr:uid="{979B8064-0414-4C43-A9E3-155BCD714C1A}">
      <formula1>"○,　"</formula1>
    </dataValidation>
    <dataValidation type="list" imeMode="halfAlpha" allowBlank="1" showInputMessage="1" showErrorMessage="1" error="リストから選択してください" sqref="N331:O331" xr:uid="{70C6035C-8BED-469B-9CD3-42CA282454CD}">
      <formula1>"○,　"</formula1>
    </dataValidation>
    <dataValidation type="list" imeMode="halfAlpha" allowBlank="1" showInputMessage="1" showErrorMessage="1" error="リストから選択してください" sqref="N332:O332" xr:uid="{CFF3322B-1B02-48B0-86EC-967D87E5385A}">
      <formula1>"○,　"</formula1>
    </dataValidation>
    <dataValidation type="list" imeMode="halfAlpha" allowBlank="1" showInputMessage="1" showErrorMessage="1" error="リストから選択してください" sqref="N333:O333" xr:uid="{AB059250-C097-4201-B328-2536F69DB9A5}">
      <formula1>"○,　"</formula1>
    </dataValidation>
    <dataValidation type="list" imeMode="halfAlpha" allowBlank="1" showInputMessage="1" showErrorMessage="1" error="リストから選択してください" sqref="N334:O334" xr:uid="{B42CAE2C-A5A5-4F26-B978-BC9C295946B6}">
      <formula1>"○,　"</formula1>
    </dataValidation>
    <dataValidation type="list" imeMode="halfAlpha" allowBlank="1" showInputMessage="1" showErrorMessage="1" error="リストから選択してください" sqref="N335:O335" xr:uid="{FC33893D-4798-4B6A-883C-8A28ED697FF2}">
      <formula1>"○,　"</formula1>
    </dataValidation>
    <dataValidation type="list" imeMode="halfAlpha" allowBlank="1" showInputMessage="1" showErrorMessage="1" error="リストから選択してください" sqref="N336:O336" xr:uid="{60EE9183-6C7D-4283-A4BE-10B6CB55A152}">
      <formula1>"○,　"</formula1>
    </dataValidation>
    <dataValidation type="list" imeMode="halfAlpha" allowBlank="1" showInputMessage="1" showErrorMessage="1" error="リストから選択してください" sqref="N337:O337" xr:uid="{E32E6BC4-1F35-415D-8B7E-A776D35DDA6E}">
      <formula1>"○,　"</formula1>
    </dataValidation>
    <dataValidation type="list" imeMode="halfAlpha" allowBlank="1" showInputMessage="1" showErrorMessage="1" error="リストから選択してください" sqref="N338:O338" xr:uid="{CBA7B0C6-8B42-42A8-959D-34D25ECC9293}">
      <formula1>"○,　"</formula1>
    </dataValidation>
    <dataValidation type="list" imeMode="halfAlpha" allowBlank="1" showInputMessage="1" showErrorMessage="1" error="リストから選択してください" sqref="N339:O339" xr:uid="{C9126227-72EB-4B4A-ABBE-A46B32638C00}">
      <formula1>"○,　"</formula1>
    </dataValidation>
    <dataValidation type="list" imeMode="halfAlpha" allowBlank="1" showInputMessage="1" showErrorMessage="1" error="リストから選択してください" sqref="N340:O340" xr:uid="{E76FB0F8-9FF6-4890-86AC-8753482259D1}">
      <formula1>"○,　"</formula1>
    </dataValidation>
    <dataValidation type="list" imeMode="halfAlpha" allowBlank="1" showInputMessage="1" showErrorMessage="1" error="リストから選択してください" sqref="N341:O341" xr:uid="{2C577131-C655-47B3-9A4E-40929030595D}">
      <formula1>"○,　"</formula1>
    </dataValidation>
    <dataValidation type="list" imeMode="halfAlpha" allowBlank="1" showInputMessage="1" showErrorMessage="1" error="リストから選択してください" sqref="N342:O342" xr:uid="{6DA35490-5ABE-44E8-AF70-97151810EBB3}">
      <formula1>"○,　"</formula1>
    </dataValidation>
    <dataValidation type="list" imeMode="halfAlpha" allowBlank="1" showInputMessage="1" showErrorMessage="1" error="リストから選択してください" sqref="N343:O343" xr:uid="{0DE171EC-10F1-4EE0-A72F-BC906C6CA7A6}">
      <formula1>"○,　"</formula1>
    </dataValidation>
    <dataValidation type="list" imeMode="halfAlpha" allowBlank="1" showInputMessage="1" showErrorMessage="1" error="リストから選択してください" sqref="N344:O344" xr:uid="{EEEBB278-37E9-4BDB-A174-0DE4442A004F}">
      <formula1>"○,　"</formula1>
    </dataValidation>
    <dataValidation type="list" imeMode="halfAlpha" allowBlank="1" showInputMessage="1" showErrorMessage="1" error="リストから選択してください" sqref="N345:O345" xr:uid="{EB710EF8-58D8-43EC-9B9B-76D7248F367D}">
      <formula1>"○,　"</formula1>
    </dataValidation>
    <dataValidation type="list" imeMode="halfAlpha" allowBlank="1" showInputMessage="1" showErrorMessage="1" error="リストから選択してください" sqref="N346:O346" xr:uid="{6DF17B61-E528-400B-8B34-997D4A59BCD4}">
      <formula1>"○,　"</formula1>
    </dataValidation>
    <dataValidation type="list" imeMode="halfAlpha" allowBlank="1" showInputMessage="1" showErrorMessage="1" error="リストから選択してください" sqref="N347:O347" xr:uid="{C61AFA19-645B-42CA-B405-532D13266A95}">
      <formula1>"○,　"</formula1>
    </dataValidation>
    <dataValidation type="list" imeMode="halfAlpha" allowBlank="1" showInputMessage="1" showErrorMessage="1" error="リストから選択してください" sqref="N348:O348" xr:uid="{4DE87A1D-679E-4A8C-BACE-E7CE53EB294F}">
      <formula1>"○,　"</formula1>
    </dataValidation>
    <dataValidation type="list" imeMode="halfAlpha" allowBlank="1" showInputMessage="1" showErrorMessage="1" error="リストから選択してください" sqref="N349:O349" xr:uid="{3032905D-3070-4310-B433-D736BE5B2F81}">
      <formula1>"○,　"</formula1>
    </dataValidation>
    <dataValidation type="list" imeMode="halfAlpha" allowBlank="1" showInputMessage="1" showErrorMessage="1" error="リストから選択してください" sqref="N350:O350" xr:uid="{ABF08B75-B26C-4271-B959-54E102177D0A}">
      <formula1>"○,　"</formula1>
    </dataValidation>
    <dataValidation type="list" imeMode="halfAlpha" allowBlank="1" showInputMessage="1" showErrorMessage="1" error="リストから選択してください" sqref="N351:O351" xr:uid="{FBF8BA96-38E2-4E6B-AE27-92A463AC12BC}">
      <formula1>"○,　"</formula1>
    </dataValidation>
    <dataValidation type="list" imeMode="halfAlpha" allowBlank="1" showInputMessage="1" showErrorMessage="1" error="リストから選択してください" sqref="N352:O352" xr:uid="{EAF0BB09-383C-4AFA-A9F1-72E03B632FF2}">
      <formula1>"○,　"</formula1>
    </dataValidation>
    <dataValidation type="list" imeMode="halfAlpha" allowBlank="1" showInputMessage="1" showErrorMessage="1" error="リストから選択してください" sqref="N353:O353" xr:uid="{B68C3715-6D4B-4111-8E2C-357E4DAE5E7B}">
      <formula1>"○,　"</formula1>
    </dataValidation>
    <dataValidation type="date" imeMode="halfAlpha" allowBlank="1" showInputMessage="1" showErrorMessage="1" error="有効な日付を入力してください" sqref="V364:Y364" xr:uid="{22ACCAB1-AE03-4F79-96D4-1627E92C0BB9}">
      <formula1>92</formula1>
      <formula2>73415</formula2>
    </dataValidation>
    <dataValidation type="date" imeMode="halfAlpha" allowBlank="1" showInputMessage="1" showErrorMessage="1" error="有効な日付を入力してください" sqref="V365:Y365" xr:uid="{5041ADAC-0314-4CF5-BF4B-1DFBE1CA803E}">
      <formula1>92</formula1>
      <formula2>73415</formula2>
    </dataValidation>
    <dataValidation type="date" imeMode="halfAlpha" allowBlank="1" showInputMessage="1" showErrorMessage="1" error="有効な日付を入力してください" sqref="V366:Y366" xr:uid="{3C5C0555-1A27-4452-B628-09CEF401F342}">
      <formula1>92</formula1>
      <formula2>73415</formula2>
    </dataValidation>
    <dataValidation type="date" imeMode="halfAlpha" allowBlank="1" showInputMessage="1" showErrorMessage="1" error="有効な日付を入力してください" sqref="V367:Y367" xr:uid="{54C68645-7D0B-4978-B23D-844558414B07}">
      <formula1>92</formula1>
      <formula2>73415</formula2>
    </dataValidation>
    <dataValidation type="date" imeMode="halfAlpha" allowBlank="1" showInputMessage="1" showErrorMessage="1" error="有効な日付を入力してください" sqref="V368:Y368" xr:uid="{DF9F00DE-656A-4375-8D93-89326A5D925B}">
      <formula1>92</formula1>
      <formula2>73415</formula2>
    </dataValidation>
    <dataValidation type="date" imeMode="halfAlpha" allowBlank="1" showInputMessage="1" showErrorMessage="1" error="有効な日付を入力してください" sqref="V369:Y369" xr:uid="{C6C73DDB-FA48-4B27-B84C-EAC26D05125D}">
      <formula1>92</formula1>
      <formula2>73415</formula2>
    </dataValidation>
    <dataValidation type="date" imeMode="halfAlpha" allowBlank="1" showInputMessage="1" showErrorMessage="1" error="有効な日付を入力してください" sqref="V370:Y370" xr:uid="{67FD7505-F5EE-4E9E-92C5-38EEAF5CDC08}">
      <formula1>92</formula1>
      <formula2>73415</formula2>
    </dataValidation>
    <dataValidation type="date" imeMode="halfAlpha" allowBlank="1" showInputMessage="1" showErrorMessage="1" error="有効な日付を入力してください" sqref="V371:Y371" xr:uid="{3F5C59FB-371D-4B09-A8DF-AB12C5181B22}">
      <formula1>92</formula1>
      <formula2>73415</formula2>
    </dataValidation>
    <dataValidation type="date" imeMode="halfAlpha" allowBlank="1" showInputMessage="1" showErrorMessage="1" error="有効な日付を入力してください" sqref="V372:Y372" xr:uid="{063B51FA-6C19-4746-8AA6-40463A07C626}">
      <formula1>92</formula1>
      <formula2>73415</formula2>
    </dataValidation>
    <dataValidation type="date" imeMode="halfAlpha" allowBlank="1" showInputMessage="1" showErrorMessage="1" error="有効な日付を入力してください" sqref="V373:Y373" xr:uid="{5E0BE96B-9F78-444A-9256-968583371582}">
      <formula1>92</formula1>
      <formula2>73415</formula2>
    </dataValidation>
    <dataValidation type="date" imeMode="halfAlpha" allowBlank="1" showInputMessage="1" showErrorMessage="1" error="有効な日付を入力してください" sqref="V374:Y374" xr:uid="{40790C53-D1B3-43AF-92A4-7DACE844B4D4}">
      <formula1>92</formula1>
      <formula2>73415</formula2>
    </dataValidation>
    <dataValidation type="date" imeMode="halfAlpha" allowBlank="1" showInputMessage="1" showErrorMessage="1" error="有効な日付を入力してください" sqref="V377:Y377" xr:uid="{BFD7A221-B8E7-47DC-9CC6-444456A5CA90}">
      <formula1>92</formula1>
      <formula2>73415</formula2>
    </dataValidation>
    <dataValidation type="date" imeMode="halfAlpha" allowBlank="1" showInputMessage="1" showErrorMessage="1" error="有効な日付を入力してください" sqref="V378:Y378" xr:uid="{103A991B-A1F0-437F-844F-3C747D8F4ABD}">
      <formula1>92</formula1>
      <formula2>73415</formula2>
    </dataValidation>
    <dataValidation type="date" imeMode="halfAlpha" allowBlank="1" showInputMessage="1" showErrorMessage="1" error="有効な日付を入力してください" sqref="V379:Y379" xr:uid="{AC138A4C-6BA2-4E4A-AF39-A215608BA122}">
      <formula1>92</formula1>
      <formula2>73415</formula2>
    </dataValidation>
    <dataValidation type="date" imeMode="halfAlpha" allowBlank="1" showInputMessage="1" showErrorMessage="1" error="有効な日付を入力してください" sqref="V380:Y380" xr:uid="{F0C6F91B-2AD8-478A-9B32-C66733CF67A3}">
      <formula1>92</formula1>
      <formula2>73415</formula2>
    </dataValidation>
    <dataValidation type="date" imeMode="halfAlpha" allowBlank="1" showInputMessage="1" showErrorMessage="1" error="有効な日付を入力してください" sqref="V381:Y381" xr:uid="{B2498DC9-D100-462B-B0B5-3D10CAA0FB5A}">
      <formula1>92</formula1>
      <formula2>73415</formula2>
    </dataValidation>
    <dataValidation type="date" imeMode="halfAlpha" allowBlank="1" showInputMessage="1" showErrorMessage="1" error="有効な日付を入力してください" sqref="V382:Y382" xr:uid="{3765996F-9AE0-4981-A499-3244571BD05B}">
      <formula1>92</formula1>
      <formula2>73415</formula2>
    </dataValidation>
    <dataValidation type="date" imeMode="halfAlpha" allowBlank="1" showInputMessage="1" showErrorMessage="1" error="有効な日付を入力してください" sqref="V383:Y383" xr:uid="{E1F0CC26-31A8-4D0F-A0CE-614C51D09547}">
      <formula1>92</formula1>
      <formula2>73415</formula2>
    </dataValidation>
    <dataValidation type="date" imeMode="halfAlpha" allowBlank="1" showInputMessage="1" showErrorMessage="1" error="有効な日付を入力してください" sqref="V384:Y384" xr:uid="{FBAC1E30-F397-4511-BF7A-8770C5378DE0}">
      <formula1>92</formula1>
      <formula2>73415</formula2>
    </dataValidation>
    <dataValidation type="date" imeMode="halfAlpha" allowBlank="1" showInputMessage="1" showErrorMessage="1" error="有効な日付を入力してください" sqref="V385:Y385" xr:uid="{9C682639-AE07-4084-8D27-2C7C312CF03B}">
      <formula1>92</formula1>
      <formula2>73415</formula2>
    </dataValidation>
    <dataValidation type="date" imeMode="halfAlpha" allowBlank="1" showInputMessage="1" showErrorMessage="1" error="有効な日付を入力してください" sqref="V386:Y386" xr:uid="{3BD16112-3E9F-4395-A0AA-22BE4108B89E}">
      <formula1>92</formula1>
      <formula2>73415</formula2>
    </dataValidation>
    <dataValidation type="date" imeMode="halfAlpha" allowBlank="1" showInputMessage="1" showErrorMessage="1" error="有効な日付を入力してください" sqref="V387:Y387" xr:uid="{8B24F0C1-261A-4980-BE25-4FB22AB3E88A}">
      <formula1>92</formula1>
      <formula2>73415</formula2>
    </dataValidation>
    <dataValidation type="date" imeMode="halfAlpha" allowBlank="1" showInputMessage="1" showErrorMessage="1" error="有効な日付を入力してください" sqref="V388:Y388" xr:uid="{0311A7C4-F7D3-4B64-ADF5-8A9FC08C3944}">
      <formula1>92</formula1>
      <formula2>73415</formula2>
    </dataValidation>
    <dataValidation type="date" imeMode="halfAlpha" allowBlank="1" showInputMessage="1" showErrorMessage="1" error="有効な日付を入力してください" sqref="V389:Y389" xr:uid="{D18CF610-888D-42C9-A6B0-154E1CA4DC9F}">
      <formula1>92</formula1>
      <formula2>73415</formula2>
    </dataValidation>
    <dataValidation type="date" imeMode="halfAlpha" allowBlank="1" showInputMessage="1" showErrorMessage="1" error="有効な日付を入力してください" sqref="V390:Y390" xr:uid="{20D51C20-B740-4CCA-AF61-E753604A007A}">
      <formula1>92</formula1>
      <formula2>73415</formula2>
    </dataValidation>
    <dataValidation type="date" imeMode="halfAlpha" allowBlank="1" showInputMessage="1" showErrorMessage="1" error="有効な日付を入力してください" sqref="V391:Y391" xr:uid="{C1092D78-D32C-4CB2-B17A-6D2991E4D1DF}">
      <formula1>92</formula1>
      <formula2>73415</formula2>
    </dataValidation>
    <dataValidation type="date" imeMode="halfAlpha" allowBlank="1" showInputMessage="1" showErrorMessage="1" error="有効な日付を入力してください" sqref="V394:Y394" xr:uid="{BC2B6D5B-1340-4B02-BE6C-516A1D97D59E}">
      <formula1>92</formula1>
      <formula2>73415</formula2>
    </dataValidation>
    <dataValidation type="date" imeMode="halfAlpha" allowBlank="1" showInputMessage="1" showErrorMessage="1" error="有効な日付を入力してください" sqref="V395:Y395" xr:uid="{AB2D39E7-FE97-4B6E-BB69-B9DA60984A3B}">
      <formula1>92</formula1>
      <formula2>73415</formula2>
    </dataValidation>
    <dataValidation type="date" imeMode="halfAlpha" allowBlank="1" showInputMessage="1" showErrorMessage="1" error="有効な日付を入力してください" sqref="V396:Y396" xr:uid="{58B13A76-3A00-4A00-AF87-0A85FDFBAC1B}">
      <formula1>92</formula1>
      <formula2>73415</formula2>
    </dataValidation>
    <dataValidation type="date" imeMode="halfAlpha" allowBlank="1" showInputMessage="1" showErrorMessage="1" error="有効な日付を入力してください" sqref="V397:Y397" xr:uid="{7D3AAD39-B2CB-431A-A955-D86DF55E8C61}">
      <formula1>92</formula1>
      <formula2>73415</formula2>
    </dataValidation>
    <dataValidation type="date" imeMode="halfAlpha" allowBlank="1" showInputMessage="1" showErrorMessage="1" error="有効な日付を入力してください" sqref="V398:Y398" xr:uid="{4BF217C6-231D-4096-BA3D-AD92C194FEBD}">
      <formula1>92</formula1>
      <formula2>73415</formula2>
    </dataValidation>
    <dataValidation type="whole" imeMode="halfAlpha" allowBlank="1" showInputMessage="1" showErrorMessage="1" error="有効な数字を入力してください" sqref="T404:U404" xr:uid="{6D55D88F-8762-4F41-91E1-26D86790E52B}">
      <formula1>0</formula1>
      <formula2>9999999999</formula2>
    </dataValidation>
    <dataValidation type="whole" imeMode="halfAlpha" allowBlank="1" showInputMessage="1" showErrorMessage="1" error="有効な数字を入力してください" sqref="V404:Y404" xr:uid="{B5D23531-8F87-4BA7-BC62-67E3E530E153}">
      <formula1>0</formula1>
      <formula2>9999999999</formula2>
    </dataValidation>
    <dataValidation type="whole" imeMode="halfAlpha" allowBlank="1" showInputMessage="1" showErrorMessage="1" error="有効な数字を入力してください" sqref="T405:U405" xr:uid="{111E8334-EA41-46DC-8C3B-83BC61FC7D90}">
      <formula1>0</formula1>
      <formula2>9999999999</formula2>
    </dataValidation>
    <dataValidation type="whole" imeMode="halfAlpha" allowBlank="1" showInputMessage="1" showErrorMessage="1" error="有効な数字を入力してください" sqref="V405:Y405" xr:uid="{6C993457-EBC8-4577-940A-AB33F5FC7638}">
      <formula1>0</formula1>
      <formula2>9999999999</formula2>
    </dataValidation>
    <dataValidation type="whole" imeMode="halfAlpha" allowBlank="1" showInputMessage="1" showErrorMessage="1" error="有効な数字を入力してください" sqref="T406:U406" xr:uid="{D2F37D1A-6323-4247-A12B-DEEF182E5844}">
      <formula1>0</formula1>
      <formula2>9999999999</formula2>
    </dataValidation>
    <dataValidation type="whole" imeMode="halfAlpha" allowBlank="1" showInputMessage="1" showErrorMessage="1" error="有効な数字を入力してください" sqref="V406:Y406" xr:uid="{0181622A-71A5-42E6-A9F6-27BFBA87B92D}">
      <formula1>0</formula1>
      <formula2>9999999999</formula2>
    </dataValidation>
    <dataValidation type="whole" imeMode="halfAlpha" allowBlank="1" showInputMessage="1" showErrorMessage="1" error="有効な数字を入力してください" sqref="T407:U407" xr:uid="{A6535E89-B5DC-4E9E-9C58-7E8E4345610E}">
      <formula1>0</formula1>
      <formula2>9999999999</formula2>
    </dataValidation>
    <dataValidation type="whole" imeMode="halfAlpha" allowBlank="1" showInputMessage="1" showErrorMessage="1" error="有効な数字を入力してください" sqref="V407:Y407" xr:uid="{BB7DFDBC-A6CD-4AD2-A38E-0A57332767FB}">
      <formula1>0</formula1>
      <formula2>9999999999</formula2>
    </dataValidation>
    <dataValidation type="whole" imeMode="halfAlpha" allowBlank="1" showInputMessage="1" showErrorMessage="1" error="有効な数字を入力してください" sqref="T408:U408" xr:uid="{F5ADD5F3-37E8-4075-9F1B-514898E81370}">
      <formula1>0</formula1>
      <formula2>9999999999</formula2>
    </dataValidation>
    <dataValidation type="whole" imeMode="halfAlpha" allowBlank="1" showInputMessage="1" showErrorMessage="1" error="有効な数字を入力してください" sqref="V408:Y408" xr:uid="{05EF0AA0-C9E1-4B86-A870-DCA7E4CEDCAD}">
      <formula1>0</formula1>
      <formula2>9999999999</formula2>
    </dataValidation>
    <dataValidation type="whole" imeMode="halfAlpha" allowBlank="1" showInputMessage="1" showErrorMessage="1" error="有効な数字を入力してください" sqref="T411:U411" xr:uid="{F4BF7B47-C3AC-4C98-9F60-1A9D65824C21}">
      <formula1>0</formula1>
      <formula2>9999999999</formula2>
    </dataValidation>
    <dataValidation type="whole" imeMode="halfAlpha" allowBlank="1" showInputMessage="1" showErrorMessage="1" error="有効な数字を入力してください" sqref="V411:Y411" xr:uid="{3553B1D4-DDC6-4635-9DDF-C1F7D0FCE0C1}">
      <formula1>0</formula1>
      <formula2>9999999999</formula2>
    </dataValidation>
    <dataValidation type="whole" imeMode="halfAlpha" allowBlank="1" showInputMessage="1" showErrorMessage="1" error="有効な数字を入力してください" sqref="T412:U412" xr:uid="{ECB4EB30-8898-455B-90B8-D5D292856F5C}">
      <formula1>0</formula1>
      <formula2>9999999999</formula2>
    </dataValidation>
    <dataValidation type="whole" imeMode="halfAlpha" allowBlank="1" showInputMessage="1" showErrorMessage="1" error="有効な数字を入力してください" sqref="V412:Y412" xr:uid="{EDC94595-C5DE-4005-A732-7FD33EEE7677}">
      <formula1>0</formula1>
      <formula2>9999999999</formula2>
    </dataValidation>
    <dataValidation type="whole" imeMode="halfAlpha" allowBlank="1" showInputMessage="1" showErrorMessage="1" error="有効な数字を入力してください" sqref="T413:U413" xr:uid="{9F3FEB6D-466E-4791-BB23-06487E2AD564}">
      <formula1>0</formula1>
      <formula2>9999999999</formula2>
    </dataValidation>
    <dataValidation type="whole" imeMode="halfAlpha" allowBlank="1" showInputMessage="1" showErrorMessage="1" error="有効な数字を入力してください" sqref="V413:Y413" xr:uid="{F067DD2A-5132-4D75-83C0-FB6DD66AF684}">
      <formula1>0</formula1>
      <formula2>9999999999</formula2>
    </dataValidation>
    <dataValidation type="whole" imeMode="halfAlpha" allowBlank="1" showInputMessage="1" showErrorMessage="1" error="有効な数字を入力してください" sqref="T414:U414" xr:uid="{6C1A99AC-5A8B-4127-A4F7-4E5C1A9A8B45}">
      <formula1>0</formula1>
      <formula2>9999999999</formula2>
    </dataValidation>
    <dataValidation type="whole" imeMode="halfAlpha" allowBlank="1" showInputMessage="1" showErrorMessage="1" error="有効な数字を入力してください" sqref="V414:Y414" xr:uid="{96F11428-0E2C-4A63-9691-0D1422C5030F}">
      <formula1>0</formula1>
      <formula2>9999999999</formula2>
    </dataValidation>
    <dataValidation type="whole" imeMode="halfAlpha" allowBlank="1" showInputMessage="1" showErrorMessage="1" error="有効な数字を入力してください" sqref="T415:U415" xr:uid="{4750ECE5-F5AB-4429-83E8-952CD8743142}">
      <formula1>0</formula1>
      <formula2>9999999999</formula2>
    </dataValidation>
    <dataValidation type="whole" imeMode="halfAlpha" allowBlank="1" showInputMessage="1" showErrorMessage="1" error="有効な数字を入力してください" sqref="V415:Y415" xr:uid="{8C21268C-77BD-4FBC-B58A-EB4D9A6583B6}">
      <formula1>0</formula1>
      <formula2>9999999999</formula2>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143"/>
  </cols>
  <sheetData>
    <row r="1" spans="1:1" x14ac:dyDescent="0.15">
      <c r="A1" s="143"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43" t="str">
        <f>"@神奈川県@和歌山県@鹿児島県@"</f>
        <v>@神奈川県@和歌山県@鹿児島県@</v>
      </c>
    </row>
    <row r="3" spans="1:1" x14ac:dyDescent="0.15">
      <c r="A3" s="143" t="s">
        <v>110</v>
      </c>
    </row>
    <row r="4" spans="1:1" x14ac:dyDescent="0.15">
      <c r="A4" s="143" t="s">
        <v>111</v>
      </c>
    </row>
  </sheetData>
  <sheetProtection algorithmName="SHA-512" hashValue="RNxcSWicKxbjyGDccH2f+TgsUJT4JApNTMmz4t0lh6neljzQMGQGxroPiFsz3vAV2Z0mNyB50O0LP9JCv4jorg==" saltValue="01Exus7iYd+EUZHNu1+gBg==" spinCount="100000" sheet="1" objects="1" scenarios="1"/>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2022-10-13T05:40:18Z</cp:lastPrinted>
  <dcterms:created xsi:type="dcterms:W3CDTF">2018-07-20T07:50:20Z</dcterms:created>
  <dcterms:modified xsi:type="dcterms:W3CDTF">2024-11-15T02:10:50Z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3a4e7fa2-52cc-43db-ad33-0160453b7577</vt:lpwstr>
  </property>
</Properties>
</file>